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SKRIPSI\ANALISI EFEKTIFITAS EFISIENSI DAN AKUNTANBILITAS TERHADAP PENGELOLAAN KEUANGAN BUMDES DI DESA SEPANDE KEC. CANDI SIDOARJO\Data BUMDes\"/>
    </mc:Choice>
  </mc:AlternateContent>
  <xr:revisionPtr revIDLastSave="0" documentId="13_ncr:1_{676614B9-23C0-4442-B3F6-FB74088E6AE9}" xr6:coauthVersionLast="47" xr6:coauthVersionMax="47" xr10:uidLastSave="{00000000-0000-0000-0000-000000000000}"/>
  <bookViews>
    <workbookView xWindow="-120" yWindow="-120" windowWidth="20730" windowHeight="11760" tabRatio="863" activeTab="5" xr2:uid="{00000000-000D-0000-FFFF-FFFF00000000}"/>
  </bookViews>
  <sheets>
    <sheet name="BKU " sheetId="26" r:id="rId1"/>
    <sheet name="BKU JAYA MAKMUR" sheetId="30" r:id="rId2"/>
    <sheet name="Sheet2" sheetId="31" r:id="rId3"/>
    <sheet name="BUKU PAJAK " sheetId="27" r:id="rId4"/>
    <sheet name="BUKU BANK " sheetId="28" r:id="rId5"/>
    <sheet name=" UNIT USAHA " sheetId="29" r:id="rId6"/>
  </sheets>
  <definedNames>
    <definedName name="_xlnm.Print_Area" localSheetId="1">'BKU JAYA MAKMUR'!$A$1:$G$257</definedName>
  </definedNames>
  <calcPr calcId="191029"/>
</workbook>
</file>

<file path=xl/calcChain.xml><?xml version="1.0" encoding="utf-8"?>
<calcChain xmlns="http://schemas.openxmlformats.org/spreadsheetml/2006/main">
  <c r="E225" i="31" l="1"/>
  <c r="G421" i="31"/>
  <c r="G416" i="31"/>
  <c r="G417" i="31" s="1"/>
  <c r="G17" i="30" l="1"/>
  <c r="E26" i="30" s="1"/>
  <c r="G26" i="30" s="1"/>
  <c r="G27" i="30" s="1"/>
  <c r="G28" i="30" s="1"/>
  <c r="G29" i="30" s="1"/>
  <c r="G31" i="30" s="1"/>
  <c r="E40" i="30" s="1"/>
  <c r="G40" i="30" s="1"/>
  <c r="G41" i="30" s="1"/>
  <c r="G42" i="30" s="1"/>
  <c r="G12" i="30"/>
  <c r="G13" i="30" s="1"/>
  <c r="G30" i="31"/>
  <c r="G31" i="31" s="1"/>
  <c r="G32" i="31" s="1"/>
  <c r="G35" i="31" s="1"/>
  <c r="E46" i="31" s="1"/>
  <c r="G46" i="31" s="1"/>
  <c r="G47" i="31" s="1"/>
  <c r="G48" i="31" s="1"/>
  <c r="G49" i="31" s="1"/>
  <c r="G52" i="31" s="1"/>
  <c r="E63" i="31" s="1"/>
  <c r="G63" i="31" s="1"/>
  <c r="G64" i="31" s="1"/>
  <c r="G65" i="31" s="1"/>
  <c r="G66" i="31" s="1"/>
  <c r="G69" i="31" s="1"/>
  <c r="E80" i="31" s="1"/>
  <c r="G80" i="31" s="1"/>
  <c r="G81" i="31" s="1"/>
  <c r="G82" i="31" s="1"/>
  <c r="G83" i="31" s="1"/>
  <c r="G86" i="31" s="1"/>
  <c r="E97" i="31" s="1"/>
  <c r="G97" i="31" s="1"/>
  <c r="G98" i="31" s="1"/>
  <c r="G99" i="31" s="1"/>
  <c r="G100" i="31" s="1"/>
  <c r="G103" i="31" s="1"/>
  <c r="E114" i="31" s="1"/>
  <c r="G114" i="31" s="1"/>
  <c r="G115" i="31" s="1"/>
  <c r="G116" i="31" s="1"/>
  <c r="G117" i="31" s="1"/>
  <c r="G120" i="31" s="1"/>
  <c r="E131" i="31" s="1"/>
  <c r="G131" i="31" s="1"/>
  <c r="G132" i="31" s="1"/>
  <c r="G133" i="31" s="1"/>
  <c r="G134" i="31" s="1"/>
  <c r="G137" i="31" s="1"/>
  <c r="E148" i="31" s="1"/>
  <c r="G148" i="31" s="1"/>
  <c r="G149" i="31" s="1"/>
  <c r="G150" i="31" s="1"/>
  <c r="G151" i="31" s="1"/>
  <c r="G154" i="31" s="1"/>
  <c r="E165" i="31" s="1"/>
  <c r="G165" i="31" s="1"/>
  <c r="G166" i="31" s="1"/>
  <c r="E28" i="31"/>
  <c r="G28" i="31" s="1"/>
  <c r="G15" i="31"/>
  <c r="H12" i="26"/>
  <c r="G69" i="26"/>
  <c r="G68" i="26"/>
  <c r="G67" i="26"/>
  <c r="F67" i="26"/>
  <c r="F76" i="26" s="1"/>
  <c r="D80" i="26"/>
  <c r="E82" i="26" s="1"/>
  <c r="H67" i="26"/>
  <c r="E19" i="26"/>
  <c r="E23" i="26"/>
  <c r="D81" i="26"/>
  <c r="G168" i="31" l="1"/>
  <c r="G169" i="31" s="1"/>
  <c r="G172" i="31" s="1"/>
  <c r="E183" i="31" s="1"/>
  <c r="G183" i="31" s="1"/>
  <c r="G184" i="31" s="1"/>
  <c r="G185" i="31" s="1"/>
  <c r="G186" i="31" s="1"/>
  <c r="G189" i="31" s="1"/>
  <c r="E200" i="31" s="1"/>
  <c r="G200" i="31" s="1"/>
  <c r="G201" i="31" s="1"/>
  <c r="G202" i="31" s="1"/>
  <c r="G203" i="31" s="1"/>
  <c r="G206" i="31" s="1"/>
  <c r="E217" i="31" s="1"/>
  <c r="G217" i="31" s="1"/>
  <c r="G218" i="31" s="1"/>
  <c r="G219" i="31" s="1"/>
  <c r="G220" i="31" s="1"/>
  <c r="G223" i="31" s="1"/>
  <c r="E234" i="31" s="1"/>
  <c r="G234" i="31" s="1"/>
  <c r="G235" i="31" s="1"/>
  <c r="G236" i="31" s="1"/>
  <c r="G237" i="31" s="1"/>
  <c r="G240" i="31" s="1"/>
  <c r="E251" i="31" s="1"/>
  <c r="G251" i="31" s="1"/>
  <c r="G252" i="31" s="1"/>
  <c r="G253" i="31" s="1"/>
  <c r="G254" i="31" s="1"/>
  <c r="G257" i="31" s="1"/>
  <c r="E268" i="31" s="1"/>
  <c r="G268" i="31" s="1"/>
  <c r="G269" i="31" s="1"/>
  <c r="G270" i="31" s="1"/>
  <c r="G271" i="31" s="1"/>
  <c r="G274" i="31" s="1"/>
  <c r="E285" i="31" s="1"/>
  <c r="G285" i="31" s="1"/>
  <c r="G286" i="31" s="1"/>
  <c r="G287" i="31" s="1"/>
  <c r="G288" i="31" s="1"/>
  <c r="G291" i="31" s="1"/>
  <c r="E302" i="31" s="1"/>
  <c r="G302" i="31" s="1"/>
  <c r="G303" i="31" s="1"/>
  <c r="G304" i="31" s="1"/>
  <c r="G305" i="31" s="1"/>
  <c r="G308" i="31" s="1"/>
  <c r="E319" i="31" s="1"/>
  <c r="G319" i="31" s="1"/>
  <c r="G320" i="31" s="1"/>
  <c r="G321" i="31" s="1"/>
  <c r="G322" i="31" s="1"/>
  <c r="G325" i="31" s="1"/>
  <c r="E336" i="31" s="1"/>
  <c r="G336" i="31" s="1"/>
  <c r="G337" i="31" s="1"/>
  <c r="G338" i="31" s="1"/>
  <c r="G339" i="31" s="1"/>
  <c r="G342" i="31" s="1"/>
  <c r="E353" i="31" s="1"/>
  <c r="G353" i="31" s="1"/>
  <c r="G354" i="31" s="1"/>
  <c r="G355" i="31" s="1"/>
  <c r="G356" i="31" s="1"/>
  <c r="G359" i="31" s="1"/>
  <c r="E370" i="31" s="1"/>
  <c r="G370" i="31" s="1"/>
  <c r="G371" i="31" s="1"/>
  <c r="G372" i="31" s="1"/>
  <c r="G373" i="31" s="1"/>
  <c r="G374" i="31" s="1"/>
  <c r="G376" i="31" s="1"/>
  <c r="E387" i="31" s="1"/>
  <c r="G387" i="31" s="1"/>
  <c r="G388" i="31" s="1"/>
  <c r="G389" i="31" s="1"/>
  <c r="G391" i="31" s="1"/>
  <c r="E402" i="31" s="1"/>
  <c r="G402" i="31" s="1"/>
  <c r="G403" i="31" s="1"/>
  <c r="G404" i="31" s="1"/>
  <c r="G406" i="31" s="1"/>
  <c r="G167" i="31"/>
  <c r="G76" i="26"/>
  <c r="H76" i="26" s="1"/>
  <c r="E78" i="26" s="1"/>
  <c r="G43" i="30"/>
  <c r="G44" i="30" s="1"/>
  <c r="H68" i="26"/>
  <c r="H69" i="26" s="1"/>
  <c r="G46" i="30" l="1"/>
  <c r="E55" i="30" s="1"/>
  <c r="G55" i="30" s="1"/>
  <c r="G56" i="30" l="1"/>
  <c r="G57" i="30" s="1"/>
  <c r="G58" i="30" s="1"/>
  <c r="G59" i="30" l="1"/>
  <c r="G60" i="30" s="1"/>
  <c r="G62" i="30" s="1"/>
  <c r="E70" i="30" s="1"/>
  <c r="G70" i="30" s="1"/>
  <c r="G71" i="30" l="1"/>
  <c r="G72" i="30" s="1"/>
  <c r="G73" i="30" s="1"/>
  <c r="G75" i="30" s="1"/>
  <c r="E84" i="30" s="1"/>
  <c r="G84" i="30" s="1"/>
  <c r="G85" i="30" s="1"/>
  <c r="G86" i="30" s="1"/>
  <c r="G87" i="30" s="1"/>
  <c r="G90" i="30" s="1"/>
  <c r="E99" i="30" s="1"/>
  <c r="G99" i="30" s="1"/>
  <c r="G100" i="30" l="1"/>
  <c r="G101" i="30"/>
  <c r="G102" i="30" s="1"/>
  <c r="G104" i="30" s="1"/>
  <c r="E113" i="30" s="1"/>
  <c r="G113" i="30" s="1"/>
  <c r="G114" i="30" l="1"/>
  <c r="G115" i="30" s="1"/>
  <c r="G116" i="30" s="1"/>
  <c r="G117" i="30" s="1"/>
  <c r="E125" i="30" s="1"/>
  <c r="G125" i="30" s="1"/>
  <c r="G126" i="30" s="1"/>
  <c r="G127" i="30" s="1"/>
  <c r="G128" i="30" s="1"/>
  <c r="G130" i="30" s="1"/>
  <c r="E139" i="30" s="1"/>
  <c r="G139" i="30" s="1"/>
  <c r="G140" i="30" s="1"/>
  <c r="G141" i="30" s="1"/>
  <c r="G142" i="30" l="1"/>
  <c r="G145" i="30" s="1"/>
  <c r="E154" i="30" s="1"/>
  <c r="G154" i="30" s="1"/>
  <c r="G155" i="30" l="1"/>
  <c r="G156" i="30" s="1"/>
  <c r="G157" i="30" s="1"/>
  <c r="G158" i="30" s="1"/>
  <c r="G159" i="30" s="1"/>
  <c r="G160" i="30" s="1"/>
  <c r="G161" i="30" s="1"/>
  <c r="G162" i="30" s="1"/>
  <c r="G165" i="30" s="1"/>
  <c r="E176" i="30" s="1"/>
  <c r="G176" i="30" s="1"/>
  <c r="G177" i="30" s="1"/>
  <c r="G178" i="30" s="1"/>
  <c r="G179" i="30" s="1"/>
  <c r="G182" i="30" s="1"/>
  <c r="E194" i="30" s="1"/>
  <c r="G194" i="30" s="1"/>
  <c r="G195" i="30" s="1"/>
  <c r="G196" i="30" s="1"/>
  <c r="G197" i="30" s="1"/>
  <c r="G198" i="30" s="1"/>
  <c r="G199" i="30" s="1"/>
  <c r="G200" i="30" s="1"/>
  <c r="G201" i="30" s="1"/>
  <c r="G202" i="30" s="1"/>
  <c r="G205" i="30" l="1"/>
  <c r="E218" i="30" s="1"/>
  <c r="G218" i="30" s="1"/>
  <c r="G219" i="30" l="1"/>
  <c r="G224" i="30" s="1"/>
  <c r="E228" i="30" s="1"/>
  <c r="E230" i="30" s="1"/>
  <c r="E232" i="30" l="1"/>
  <c r="G230" i="30"/>
</calcChain>
</file>

<file path=xl/sharedStrings.xml><?xml version="1.0" encoding="utf-8"?>
<sst xmlns="http://schemas.openxmlformats.org/spreadsheetml/2006/main" count="1167" uniqueCount="249">
  <si>
    <t>Tanggal</t>
  </si>
  <si>
    <t>Penerimaan</t>
  </si>
  <si>
    <t>Pengeluaran</t>
  </si>
  <si>
    <t>BUKU KAS UMUM</t>
  </si>
  <si>
    <t>URAIAN</t>
  </si>
  <si>
    <t>:</t>
  </si>
  <si>
    <t>Mengetahui,</t>
  </si>
  <si>
    <t>Terdiri dari :</t>
  </si>
  <si>
    <t>Saldo Bank</t>
  </si>
  <si>
    <t>Nama Sekolah</t>
  </si>
  <si>
    <t>Kabupaten</t>
  </si>
  <si>
    <t xml:space="preserve">Jumlah </t>
  </si>
  <si>
    <t>Desa/Kecamatan</t>
  </si>
  <si>
    <t>No. Kode</t>
  </si>
  <si>
    <t>No. Bukti</t>
  </si>
  <si>
    <t>Saldo</t>
  </si>
  <si>
    <t>: Sleman</t>
  </si>
  <si>
    <t>(Rp)</t>
  </si>
  <si>
    <t>Saldo bulan yang lalu</t>
  </si>
  <si>
    <t>Jumlah</t>
  </si>
  <si>
    <t>Nama Jelas</t>
  </si>
  <si>
    <t>NIP ……………………</t>
  </si>
  <si>
    <t>Catatan :</t>
  </si>
  <si>
    <t>1. Kolom tanggal diisi dengan tanggal transaksi</t>
  </si>
  <si>
    <t>Sleman, 30 Mei 2015</t>
  </si>
  <si>
    <t>Halaman :</t>
  </si>
  <si>
    <t>Pada hari Kamis tanggal 30 April 2015, Buku Kas Umum ditutup dengan keadaan sebagai berikut :</t>
  </si>
  <si>
    <t>Saldo Buku Kas Umum</t>
  </si>
  <si>
    <t xml:space="preserve">Saldo Kas Tunai </t>
  </si>
  <si>
    <t>Pada hari Sabtu tanggal 30 Mei 2015, Buku Kas Umum ditutup dengan keadaan sebagai berikut :</t>
  </si>
  <si>
    <t>02-05-2015</t>
  </si>
  <si>
    <t>Bendahara ……………</t>
  </si>
  <si>
    <t>Kepala Sekolah ……………</t>
  </si>
  <si>
    <t>Langganan listrik bulan Mei 2015</t>
  </si>
  <si>
    <t>Langganan telpon bulan Mei 2015</t>
  </si>
  <si>
    <t>Cara Pengisian  :</t>
  </si>
  <si>
    <t>2. Kolom No. Kode tidak usah diisi</t>
  </si>
  <si>
    <t>3. Kolom No. Bukti disi dengan nomor urut transaksi dan berlanjut ke bulan berikutnya</t>
  </si>
  <si>
    <t>4. Kolom uraian diisi dengan uraian transaksi</t>
  </si>
  <si>
    <t>5. Kolom penerimaan diisi dengan jumlah rupiah transaksi penerimaan</t>
  </si>
  <si>
    <t>6. Kolom pengeluaran diisi dengan jumlah rupiah transaksi pengeluaran</t>
  </si>
  <si>
    <t>7. Kolom saldo diisi dengan jumlah atau saldo akumulasi</t>
  </si>
  <si>
    <t>*) Saldo Kas Tunai harus sama pada Saldo Buku Pembantu Kas</t>
  </si>
  <si>
    <t>*) Saldo Bank harus sama pada Saldo Buku Pembantu Bank</t>
  </si>
  <si>
    <t>11-05-2015</t>
  </si>
  <si>
    <t xml:space="preserve">NAMA BUMDESA </t>
  </si>
  <si>
    <t>BUKU KAS PEMBANTU PAJAK</t>
  </si>
  <si>
    <t>TAHUN ANGGARAN 20..........................</t>
  </si>
  <si>
    <t>No.</t>
  </si>
  <si>
    <t>TANGGAL</t>
  </si>
  <si>
    <t>PEMOTONGAN</t>
  </si>
  <si>
    <t xml:space="preserve">PENYETORAN </t>
  </si>
  <si>
    <t>SALDO</t>
  </si>
  <si>
    <t>(Rp.)</t>
  </si>
  <si>
    <t>JUMLAH</t>
  </si>
  <si>
    <t>MENGETAHUI</t>
  </si>
  <si>
    <t>Desa..........................20.</t>
  </si>
  <si>
    <t>..........................................</t>
  </si>
  <si>
    <t>.......................................</t>
  </si>
  <si>
    <t>BUMDES .............................KECAMATAN...........................</t>
  </si>
  <si>
    <t xml:space="preserve">KETUA BUMDESA </t>
  </si>
  <si>
    <t xml:space="preserve">BENDAHARA </t>
  </si>
  <si>
    <t>BUKU BANK KAMPUNG</t>
  </si>
  <si>
    <t>TAHUN ANGGARAN 20..................................</t>
  </si>
  <si>
    <t>Bulan :</t>
  </si>
  <si>
    <t>............................</t>
  </si>
  <si>
    <t>Tgl.Transaksi</t>
  </si>
  <si>
    <t>Uraian Transaksi</t>
  </si>
  <si>
    <t>Bukti Transaksi</t>
  </si>
  <si>
    <t xml:space="preserve"> PEMASUKAN </t>
  </si>
  <si>
    <t xml:space="preserve"> PENGELUARAN </t>
  </si>
  <si>
    <t xml:space="preserve"> Saldo </t>
  </si>
  <si>
    <t xml:space="preserve"> Setoran </t>
  </si>
  <si>
    <t xml:space="preserve"> Bunga Bank </t>
  </si>
  <si>
    <t xml:space="preserve"> Penarikan </t>
  </si>
  <si>
    <t xml:space="preserve"> Pajak </t>
  </si>
  <si>
    <t xml:space="preserve"> Adm.Bank </t>
  </si>
  <si>
    <t>Total Transaksi Bulan Ini</t>
  </si>
  <si>
    <t>BUMDES .................................KECAMATAN......................................</t>
  </si>
  <si>
    <t xml:space="preserve">JUMLAH  </t>
  </si>
  <si>
    <t>BUKU KAS PEMBANTU KEGIATAN</t>
  </si>
  <si>
    <t>DESA.........................KECAMATAN..............</t>
  </si>
  <si>
    <t>TAHUN 2020</t>
  </si>
  <si>
    <t>Bidang</t>
  </si>
  <si>
    <t>.........................................................</t>
  </si>
  <si>
    <t>Kegiatan</t>
  </si>
  <si>
    <t>Uraian</t>
  </si>
  <si>
    <t>Penerimaan (Rp.)</t>
  </si>
  <si>
    <t>Nomor Bukti</t>
  </si>
  <si>
    <t>Pengeluaran(Rp.)</t>
  </si>
  <si>
    <t>Jumlah Pengembalian ke Bendahara</t>
  </si>
  <si>
    <t>Saldo Kas (Rp.)</t>
  </si>
  <si>
    <t>Dari Bendahara</t>
  </si>
  <si>
    <t>Swadaya Masyarakat</t>
  </si>
  <si>
    <t>Belanja Barang dan Jasa</t>
  </si>
  <si>
    <t>Belanja Modal</t>
  </si>
  <si>
    <t xml:space="preserve">  - </t>
  </si>
  <si>
    <t xml:space="preserve">  -   </t>
  </si>
  <si>
    <t>Desa.........................2020</t>
  </si>
  <si>
    <t>Pelaksana Kegiatan</t>
  </si>
  <si>
    <t>................................</t>
  </si>
  <si>
    <t xml:space="preserve">JUMLAH </t>
  </si>
  <si>
    <t>:  JAYA MAKMUR</t>
  </si>
  <si>
    <t>: Sepande</t>
  </si>
  <si>
    <t>: Sidoarjo</t>
  </si>
  <si>
    <t>BULAN : DESEMBER 2018</t>
  </si>
  <si>
    <t>21/12/18</t>
  </si>
  <si>
    <t xml:space="preserve">Penyetoran Awal BUMDES AJAYA MAKMUR </t>
  </si>
  <si>
    <t>31/12/18</t>
  </si>
  <si>
    <t>biaya administrasi</t>
  </si>
  <si>
    <t>BULAN : JANUARI 2019</t>
  </si>
  <si>
    <t>02/01/19</t>
  </si>
  <si>
    <t>SETOR</t>
  </si>
  <si>
    <t>31/01/19</t>
  </si>
  <si>
    <t>Jasa Giro/ Bunga</t>
  </si>
  <si>
    <t>PPH</t>
  </si>
  <si>
    <t>BULAN : FEBRUARI 2019</t>
  </si>
  <si>
    <t>28/02/19</t>
  </si>
  <si>
    <t>BULAN : MARET 2019</t>
  </si>
  <si>
    <t>31/03/19</t>
  </si>
  <si>
    <t>Saldo bulan Januari</t>
  </si>
  <si>
    <t>Saldo bulan Desember 2018</t>
  </si>
  <si>
    <t>Saldo bulan Februari</t>
  </si>
  <si>
    <t>BULAN : APRIL 2019</t>
  </si>
  <si>
    <t>BULAN : MEI 2019</t>
  </si>
  <si>
    <t>BULAN : JUNI 2019</t>
  </si>
  <si>
    <t>31/03/20</t>
  </si>
  <si>
    <t>Saldo bulan Maret</t>
  </si>
  <si>
    <t>30/04/19</t>
  </si>
  <si>
    <t>Saldo bulan April</t>
  </si>
  <si>
    <t>31/05/19</t>
  </si>
  <si>
    <t>31/05/20</t>
  </si>
  <si>
    <t>31/05/21</t>
  </si>
  <si>
    <t>Saldo bulan Mei</t>
  </si>
  <si>
    <t>30/06/19</t>
  </si>
  <si>
    <t>30/06/20</t>
  </si>
  <si>
    <t>30/06/21</t>
  </si>
  <si>
    <t>BULAN : JULI 2019</t>
  </si>
  <si>
    <t>Saldo bulan Juni</t>
  </si>
  <si>
    <t>31/07/19</t>
  </si>
  <si>
    <t>31/07/20</t>
  </si>
  <si>
    <t>BULAN : AGUSTUS 2019</t>
  </si>
  <si>
    <t>Saldo bulan Juli</t>
  </si>
  <si>
    <t>31/08/19</t>
  </si>
  <si>
    <t>31/08/20</t>
  </si>
  <si>
    <t>BULAN : SEPTEMBER 2019</t>
  </si>
  <si>
    <t>Saldo bulan Agustus</t>
  </si>
  <si>
    <t>18/09/19</t>
  </si>
  <si>
    <t>Tarik Persediaan Modal BUMDES</t>
  </si>
  <si>
    <t>BULAN : OKTOBER 2019</t>
  </si>
  <si>
    <t>Saldo bulan September</t>
  </si>
  <si>
    <t>31/09/19</t>
  </si>
  <si>
    <t>31/09/20</t>
  </si>
  <si>
    <t>BULAN : NOVEMBER 2019</t>
  </si>
  <si>
    <t>31/10/19</t>
  </si>
  <si>
    <t>31/10/20</t>
  </si>
  <si>
    <t>31/11/19</t>
  </si>
  <si>
    <t>BULAN : DESEMBER 2019</t>
  </si>
  <si>
    <t>Saldo bulan Oktober</t>
  </si>
  <si>
    <t>Saldo bulan November</t>
  </si>
  <si>
    <t>31/12/19</t>
  </si>
  <si>
    <t>BULAN : JANUARI  2020</t>
  </si>
  <si>
    <t>31/01/20</t>
  </si>
  <si>
    <t>31/01/21</t>
  </si>
  <si>
    <t>31/01/22</t>
  </si>
  <si>
    <t>BULAN : FEBRUARI  2020</t>
  </si>
  <si>
    <t xml:space="preserve">Saldo bulan Januari </t>
  </si>
  <si>
    <t>31/02/20</t>
  </si>
  <si>
    <t>Saldo bulan Desember 2019</t>
  </si>
  <si>
    <t>BULAN : MARET  2020</t>
  </si>
  <si>
    <t xml:space="preserve">Saldo bulan Februari </t>
  </si>
  <si>
    <t>BULAN : APRIL  2020</t>
  </si>
  <si>
    <t xml:space="preserve">Saldo bulan Maret </t>
  </si>
  <si>
    <t>31/04/20</t>
  </si>
  <si>
    <t>31/04/21</t>
  </si>
  <si>
    <t>31/04/22</t>
  </si>
  <si>
    <t>BULAN : MEI  2020</t>
  </si>
  <si>
    <t>31/05/22</t>
  </si>
  <si>
    <t xml:space="preserve">Saldo bulan April </t>
  </si>
  <si>
    <t>BULAN : JUNI  2020</t>
  </si>
  <si>
    <t xml:space="preserve">Saldo bulan Mei </t>
  </si>
  <si>
    <t>31/06/20</t>
  </si>
  <si>
    <t>BULAN : JULI  2020</t>
  </si>
  <si>
    <t xml:space="preserve">Saldo bulan Juni </t>
  </si>
  <si>
    <t>BULAN : AGUSTUS  2020</t>
  </si>
  <si>
    <t xml:space="preserve">Saldo bulan Juli </t>
  </si>
  <si>
    <t>BULAN : SEPTEMBER  2020</t>
  </si>
  <si>
    <t xml:space="preserve">Saldo bulan Agustus </t>
  </si>
  <si>
    <t xml:space="preserve">biaya saldo minimal </t>
  </si>
  <si>
    <t>BULAN : OKTOBER  2020</t>
  </si>
  <si>
    <t>BULAN : NOVEMBER  2020</t>
  </si>
  <si>
    <t>30/11/20</t>
  </si>
  <si>
    <t>23/12/20</t>
  </si>
  <si>
    <t>KETUA BUMDESA JAYA MAKMUR</t>
  </si>
  <si>
    <t>CHOIRON</t>
  </si>
  <si>
    <t xml:space="preserve">Saldo bulan Desember </t>
  </si>
  <si>
    <t>BULAN : DESEMBER 2020</t>
  </si>
  <si>
    <t>30/12/20</t>
  </si>
  <si>
    <t xml:space="preserve">Modal Bumdes Jaya Makmur dari Pemdes Sepande </t>
  </si>
  <si>
    <t>31/12/20</t>
  </si>
  <si>
    <t xml:space="preserve">Jasa Giro Bunga </t>
  </si>
  <si>
    <t xml:space="preserve">Administrasi </t>
  </si>
  <si>
    <t>Saldo bulan Desember 2020</t>
  </si>
  <si>
    <t>BULAN : JANUARI 2021</t>
  </si>
  <si>
    <t>BULAN : FEBRUARI 2021</t>
  </si>
  <si>
    <t>28/02/21</t>
  </si>
  <si>
    <t>11/02/21</t>
  </si>
  <si>
    <t xml:space="preserve">Penarikan Dana Pembangunan </t>
  </si>
  <si>
    <t>BULAN : MARET 2021</t>
  </si>
  <si>
    <t>31/03/21</t>
  </si>
  <si>
    <t>03/03/21</t>
  </si>
  <si>
    <t>Bagi Hasil Simpan Pinjam 2020</t>
  </si>
  <si>
    <t>19/03/21</t>
  </si>
  <si>
    <t xml:space="preserve">penarikan dana pembangunan </t>
  </si>
  <si>
    <t>BULAN : APRIL 2021</t>
  </si>
  <si>
    <t>30/04/21</t>
  </si>
  <si>
    <t>BULAN : MEI 2021</t>
  </si>
  <si>
    <t>BULAN : JUNI 2021</t>
  </si>
  <si>
    <t>BULAN : JULI 2021</t>
  </si>
  <si>
    <t>31/07/21</t>
  </si>
  <si>
    <t>BULAN : AGUSTUS 2021</t>
  </si>
  <si>
    <t>31/08/21</t>
  </si>
  <si>
    <t>BULAN : SEPTEMBER 2021</t>
  </si>
  <si>
    <t>31/09/21</t>
  </si>
  <si>
    <t>BULAN : OKTOBER 2021</t>
  </si>
  <si>
    <t>01/10/2021</t>
  </si>
  <si>
    <t>07/10/21</t>
  </si>
  <si>
    <t>08/10/21</t>
  </si>
  <si>
    <t xml:space="preserve">Penambahan Modal dari Pemdes </t>
  </si>
  <si>
    <t xml:space="preserve">Transfer penambahan modal jasa </t>
  </si>
  <si>
    <t xml:space="preserve">Pengadaan mesin Fotocopy </t>
  </si>
  <si>
    <t xml:space="preserve">Penambahan modal unit jasa </t>
  </si>
  <si>
    <t xml:space="preserve">biaya transfer </t>
  </si>
  <si>
    <t>BULAN : NOVEMBER 2021</t>
  </si>
  <si>
    <t>31/11/21</t>
  </si>
  <si>
    <t>BULAN : DESEMBER 2021</t>
  </si>
  <si>
    <t>27/12/21</t>
  </si>
  <si>
    <t xml:space="preserve">penambahan modal dari Pemdes </t>
  </si>
  <si>
    <t xml:space="preserve">Hasil unit Jasa </t>
  </si>
  <si>
    <t xml:space="preserve">Hasil Unit simpan pinjam </t>
  </si>
  <si>
    <t xml:space="preserve">Hasil Unit Simpan Pinjam Bapoktan </t>
  </si>
  <si>
    <t>Hasil Unit fotocopy</t>
  </si>
  <si>
    <t>BULAN : JANUARI  2022</t>
  </si>
  <si>
    <t>Saldo bulan Desember 2021</t>
  </si>
  <si>
    <t>17/01/21</t>
  </si>
  <si>
    <t xml:space="preserve">Bagi hasil Bumdes ke PAD </t>
  </si>
  <si>
    <t>Pada hari Senin tanggal 17 Januari 2022, Buku Kas Umum ditutup dengan keadaan sebagai berikut :</t>
  </si>
  <si>
    <t>Desa Sepande, 17 Januari 2022</t>
  </si>
  <si>
    <t>NUR AIDA WISPRIANTI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</si>
</sst>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&quot;Rp&quot;* #,##0_-;\-&quot;Rp&quot;* #,##0_-;_-&quot;Rp&quot;* &quot;-&quot;_-;_-@_-"/>
    <numFmt numFmtId="44" formatCode="_-&quot;Rp&quot;* #,##0.00_-;\-&quot;Rp&quot;* #,##0.00_-;_-&quot;Rp&quot;* &quot;-&quot;??_-;_-@_-"/>
    <numFmt numFmtId="164" formatCode="_(* #,##0_);_(* \(#,##0\);_(* &quot;-&quot;_);_(@_)"/>
    <numFmt numFmtId="165" formatCode="_(* #,##0.00_);_(* \(#,##0.00\);_(* &quot;-&quot;??_);_(@_)"/>
    <numFmt numFmtId="166" formatCode="_(&quot;Rp&quot;* #,##0_);_(&quot;Rp&quot;* \(#,##0\);_(&quot;Rp&quot;* &quot;-&quot;_);_(@_)"/>
    <numFmt numFmtId="167" formatCode="_([$Rp-421]* #,##0.00_);_([$Rp-421]* \(#,##0.00\);_([$Rp-421]* &quot;-&quot;??_);_(@_)"/>
    <numFmt numFmtId="168" formatCode="_(* #,##0_);_(* \(#,##0\);_(* &quot;-&quot;??_);_(@_)"/>
    <numFmt numFmtId="169" formatCode="_([$Rp-421]* #,##0_);_([$Rp-421]* \(#,##0\);_([$Rp-421]* &quot;-&quot;_);_(@_)"/>
  </numFmts>
  <fonts count="14" x14ac:knownFonts="1">
    <font>
      <sz val="10"/>
      <name val="Arial"/>
    </font>
    <font>
      <sz val="10"/>
      <name val="Arial"/>
    </font>
    <font>
      <b/>
      <sz val="14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  <font>
      <sz val="11"/>
      <color theme="0"/>
      <name val="Arial"/>
      <family val="2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21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7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/>
    <xf numFmtId="169" fontId="5" fillId="0" borderId="0" xfId="0" applyNumberFormat="1" applyFont="1"/>
    <xf numFmtId="168" fontId="4" fillId="0" borderId="0" xfId="1" applyNumberFormat="1" applyFont="1" applyFill="1"/>
    <xf numFmtId="0" fontId="5" fillId="0" borderId="0" xfId="0" applyFont="1"/>
    <xf numFmtId="169" fontId="5" fillId="0" borderId="0" xfId="0" applyNumberFormat="1" applyFont="1" applyAlignment="1">
      <alignment horizontal="center"/>
    </xf>
    <xf numFmtId="167" fontId="12" fillId="0" borderId="0" xfId="0" applyNumberFormat="1" applyFont="1"/>
    <xf numFmtId="0" fontId="3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169" fontId="3" fillId="0" borderId="0" xfId="0" applyNumberFormat="1" applyFont="1"/>
    <xf numFmtId="0" fontId="3" fillId="0" borderId="4" xfId="0" applyFont="1" applyBorder="1" applyAlignment="1">
      <alignment vertical="center"/>
    </xf>
    <xf numFmtId="0" fontId="3" fillId="0" borderId="5" xfId="0" applyFont="1" applyBorder="1"/>
    <xf numFmtId="0" fontId="3" fillId="0" borderId="8" xfId="0" applyFont="1" applyBorder="1"/>
    <xf numFmtId="15" fontId="3" fillId="0" borderId="3" xfId="0" quotePrefix="1" applyNumberFormat="1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/>
    <xf numFmtId="14" fontId="3" fillId="0" borderId="13" xfId="0" quotePrefix="1" applyNumberFormat="1" applyFont="1" applyBorder="1" applyAlignment="1">
      <alignment horizontal="center" vertical="center"/>
    </xf>
    <xf numFmtId="14" fontId="3" fillId="0" borderId="14" xfId="0" quotePrefix="1" applyNumberFormat="1" applyFont="1" applyBorder="1" applyAlignment="1">
      <alignment horizontal="center" vertical="center"/>
    </xf>
    <xf numFmtId="14" fontId="3" fillId="0" borderId="15" xfId="0" quotePrefix="1" applyNumberFormat="1" applyFont="1" applyBorder="1" applyAlignment="1">
      <alignment horizontal="center" vertical="center"/>
    </xf>
    <xf numFmtId="0" fontId="7" fillId="0" borderId="16" xfId="0" applyFont="1" applyBorder="1" applyAlignment="1">
      <alignment vertical="center"/>
    </xf>
    <xf numFmtId="0" fontId="3" fillId="0" borderId="6" xfId="0" quotePrefix="1" applyFont="1" applyBorder="1" applyAlignment="1">
      <alignment horizontal="center" vertical="center"/>
    </xf>
    <xf numFmtId="0" fontId="3" fillId="0" borderId="9" xfId="0" quotePrefix="1" applyFont="1" applyBorder="1" applyAlignment="1">
      <alignment horizontal="center" vertical="center"/>
    </xf>
    <xf numFmtId="0" fontId="3" fillId="0" borderId="17" xfId="0" quotePrefix="1" applyFont="1" applyBorder="1" applyAlignment="1">
      <alignment horizontal="center" vertical="center"/>
    </xf>
    <xf numFmtId="0" fontId="3" fillId="0" borderId="13" xfId="0" quotePrefix="1" applyFont="1" applyBorder="1" applyAlignment="1">
      <alignment horizontal="center" vertical="center"/>
    </xf>
    <xf numFmtId="0" fontId="3" fillId="0" borderId="18" xfId="0" quotePrefix="1" applyFont="1" applyBorder="1" applyAlignment="1">
      <alignment horizontal="center" vertical="center"/>
    </xf>
    <xf numFmtId="14" fontId="3" fillId="0" borderId="19" xfId="0" quotePrefix="1" applyNumberFormat="1" applyFont="1" applyBorder="1" applyAlignment="1">
      <alignment horizontal="center" vertical="center"/>
    </xf>
    <xf numFmtId="15" fontId="3" fillId="0" borderId="20" xfId="0" quotePrefix="1" applyNumberFormat="1" applyFont="1" applyBorder="1" applyAlignment="1">
      <alignment horizontal="center" vertical="center"/>
    </xf>
    <xf numFmtId="0" fontId="7" fillId="0" borderId="21" xfId="0" applyFont="1" applyBorder="1" applyAlignment="1">
      <alignment vertical="center"/>
    </xf>
    <xf numFmtId="0" fontId="3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169" fontId="5" fillId="0" borderId="13" xfId="0" applyNumberFormat="1" applyFont="1" applyBorder="1" applyAlignment="1">
      <alignment horizontal="center"/>
    </xf>
    <xf numFmtId="169" fontId="5" fillId="0" borderId="22" xfId="0" applyNumberFormat="1" applyFont="1" applyBorder="1"/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168" fontId="5" fillId="0" borderId="0" xfId="1" applyNumberFormat="1" applyFont="1" applyFill="1"/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14" fontId="3" fillId="0" borderId="18" xfId="0" quotePrefix="1" applyNumberFormat="1" applyFont="1" applyBorder="1" applyAlignment="1">
      <alignment horizontal="center" vertical="center"/>
    </xf>
    <xf numFmtId="164" fontId="4" fillId="0" borderId="0" xfId="0" applyNumberFormat="1" applyFont="1"/>
    <xf numFmtId="167" fontId="4" fillId="0" borderId="0" xfId="0" applyNumberFormat="1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166" fontId="12" fillId="0" borderId="0" xfId="0" applyNumberFormat="1" applyFont="1"/>
    <xf numFmtId="164" fontId="12" fillId="0" borderId="0" xfId="0" applyNumberFormat="1" applyFont="1"/>
    <xf numFmtId="0" fontId="0" fillId="0" borderId="9" xfId="0" applyBorder="1"/>
    <xf numFmtId="0" fontId="0" fillId="0" borderId="0" xfId="0" applyAlignment="1">
      <alignment horizontal="center"/>
    </xf>
    <xf numFmtId="0" fontId="0" fillId="2" borderId="9" xfId="0" applyFill="1" applyBorder="1"/>
    <xf numFmtId="0" fontId="0" fillId="2" borderId="9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65" fontId="5" fillId="2" borderId="23" xfId="1" applyFont="1" applyFill="1" applyBorder="1" applyAlignment="1">
      <alignment horizontal="center" vertical="center"/>
    </xf>
    <xf numFmtId="165" fontId="5" fillId="2" borderId="24" xfId="1" applyFont="1" applyFill="1" applyBorder="1" applyAlignment="1">
      <alignment horizontal="center" vertical="center"/>
    </xf>
    <xf numFmtId="165" fontId="5" fillId="2" borderId="25" xfId="1" applyFont="1" applyFill="1" applyBorder="1" applyAlignment="1">
      <alignment horizontal="center" vertical="center"/>
    </xf>
    <xf numFmtId="165" fontId="5" fillId="2" borderId="26" xfId="1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41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/>
    </xf>
    <xf numFmtId="0" fontId="5" fillId="2" borderId="42" xfId="0" applyFont="1" applyFill="1" applyBorder="1" applyAlignment="1">
      <alignment horizontal="center" vertical="center" wrapText="1"/>
    </xf>
    <xf numFmtId="14" fontId="4" fillId="0" borderId="9" xfId="0" applyNumberFormat="1" applyFont="1" applyBorder="1"/>
    <xf numFmtId="0" fontId="4" fillId="0" borderId="9" xfId="0" applyFont="1" applyBorder="1"/>
    <xf numFmtId="0" fontId="5" fillId="2" borderId="3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4" fontId="0" fillId="0" borderId="9" xfId="0" applyNumberFormat="1" applyBorder="1"/>
    <xf numFmtId="0" fontId="4" fillId="0" borderId="9" xfId="0" applyFont="1" applyBorder="1" applyAlignment="1">
      <alignment horizontal="left" vertical="center"/>
    </xf>
    <xf numFmtId="0" fontId="0" fillId="0" borderId="13" xfId="0" applyBorder="1"/>
    <xf numFmtId="0" fontId="0" fillId="0" borderId="6" xfId="0" applyBorder="1"/>
    <xf numFmtId="0" fontId="4" fillId="0" borderId="4" xfId="0" applyFont="1" applyBorder="1"/>
    <xf numFmtId="0" fontId="4" fillId="0" borderId="13" xfId="0" applyFont="1" applyBorder="1" applyAlignment="1">
      <alignment horizontal="left" vertical="center"/>
    </xf>
    <xf numFmtId="14" fontId="3" fillId="0" borderId="41" xfId="0" quotePrefix="1" applyNumberFormat="1" applyFont="1" applyBorder="1" applyAlignment="1">
      <alignment horizontal="center" vertical="center"/>
    </xf>
    <xf numFmtId="0" fontId="3" fillId="0" borderId="35" xfId="0" applyFont="1" applyBorder="1" applyAlignment="1">
      <alignment vertical="center"/>
    </xf>
    <xf numFmtId="14" fontId="3" fillId="0" borderId="28" xfId="0" quotePrefix="1" applyNumberFormat="1" applyFont="1" applyBorder="1" applyAlignment="1">
      <alignment horizontal="center" vertical="center"/>
    </xf>
    <xf numFmtId="0" fontId="3" fillId="0" borderId="28" xfId="0" quotePrefix="1" applyFont="1" applyBorder="1" applyAlignment="1">
      <alignment horizontal="center" vertical="center"/>
    </xf>
    <xf numFmtId="0" fontId="3" fillId="0" borderId="28" xfId="0" applyFont="1" applyBorder="1" applyAlignment="1">
      <alignment vertical="center"/>
    </xf>
    <xf numFmtId="14" fontId="0" fillId="0" borderId="5" xfId="0" quotePrefix="1" applyNumberFormat="1" applyBorder="1"/>
    <xf numFmtId="14" fontId="0" fillId="0" borderId="5" xfId="0" quotePrefix="1" applyNumberFormat="1" applyBorder="1" applyAlignment="1">
      <alignment horizontal="center"/>
    </xf>
    <xf numFmtId="42" fontId="0" fillId="0" borderId="6" xfId="0" applyNumberFormat="1" applyBorder="1"/>
    <xf numFmtId="42" fontId="0" fillId="0" borderId="9" xfId="0" applyNumberFormat="1" applyBorder="1"/>
    <xf numFmtId="42" fontId="4" fillId="0" borderId="6" xfId="1" applyNumberFormat="1" applyFont="1" applyFill="1" applyBorder="1" applyAlignment="1">
      <alignment horizontal="center"/>
    </xf>
    <xf numFmtId="42" fontId="4" fillId="0" borderId="7" xfId="1" applyNumberFormat="1" applyFont="1" applyFill="1" applyBorder="1" applyAlignment="1">
      <alignment horizontal="center" vertical="center"/>
    </xf>
    <xf numFmtId="42" fontId="3" fillId="0" borderId="6" xfId="1" applyNumberFormat="1" applyFont="1" applyFill="1" applyBorder="1" applyAlignment="1">
      <alignment vertical="center"/>
    </xf>
    <xf numFmtId="42" fontId="3" fillId="0" borderId="40" xfId="1" applyNumberFormat="1" applyFont="1" applyFill="1" applyBorder="1" applyAlignment="1">
      <alignment vertical="center"/>
    </xf>
    <xf numFmtId="42" fontId="7" fillId="2" borderId="1" xfId="1" applyNumberFormat="1" applyFont="1" applyFill="1" applyBorder="1" applyAlignment="1">
      <alignment vertical="center"/>
    </xf>
    <xf numFmtId="42" fontId="7" fillId="2" borderId="16" xfId="1" applyNumberFormat="1" applyFont="1" applyFill="1" applyBorder="1" applyAlignment="1">
      <alignment vertical="center"/>
    </xf>
    <xf numFmtId="42" fontId="7" fillId="2" borderId="39" xfId="1" applyNumberFormat="1" applyFont="1" applyFill="1" applyBorder="1" applyAlignment="1">
      <alignment vertical="center"/>
    </xf>
    <xf numFmtId="164" fontId="0" fillId="0" borderId="0" xfId="0" applyNumberFormat="1"/>
    <xf numFmtId="14" fontId="4" fillId="0" borderId="4" xfId="0" applyNumberFormat="1" applyFont="1" applyBorder="1" applyAlignment="1">
      <alignment horizontal="left" vertical="center"/>
    </xf>
    <xf numFmtId="0" fontId="0" fillId="0" borderId="4" xfId="0" applyBorder="1"/>
    <xf numFmtId="14" fontId="0" fillId="0" borderId="9" xfId="0" quotePrefix="1" applyNumberFormat="1" applyBorder="1"/>
    <xf numFmtId="14" fontId="0" fillId="0" borderId="4" xfId="0" quotePrefix="1" applyNumberFormat="1" applyBorder="1"/>
    <xf numFmtId="14" fontId="4" fillId="0" borderId="9" xfId="0" applyNumberFormat="1" applyFont="1" applyBorder="1" applyAlignment="1">
      <alignment horizontal="left" vertical="center"/>
    </xf>
    <xf numFmtId="42" fontId="4" fillId="0" borderId="4" xfId="0" applyNumberFormat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center"/>
    </xf>
    <xf numFmtId="42" fontId="3" fillId="0" borderId="7" xfId="1" applyNumberFormat="1" applyFont="1" applyFill="1" applyBorder="1" applyAlignment="1">
      <alignment vertical="center"/>
    </xf>
    <xf numFmtId="42" fontId="3" fillId="0" borderId="9" xfId="1" applyNumberFormat="1" applyFont="1" applyFill="1" applyBorder="1" applyAlignment="1">
      <alignment vertical="center"/>
    </xf>
    <xf numFmtId="42" fontId="3" fillId="0" borderId="25" xfId="1" applyNumberFormat="1" applyFont="1" applyFill="1" applyBorder="1" applyAlignment="1">
      <alignment vertical="center"/>
    </xf>
    <xf numFmtId="42" fontId="3" fillId="0" borderId="28" xfId="1" applyNumberFormat="1" applyFont="1" applyFill="1" applyBorder="1" applyAlignment="1">
      <alignment vertical="center"/>
    </xf>
    <xf numFmtId="42" fontId="7" fillId="2" borderId="44" xfId="1" applyNumberFormat="1" applyFont="1" applyFill="1" applyBorder="1" applyAlignment="1">
      <alignment vertical="center"/>
    </xf>
    <xf numFmtId="42" fontId="7" fillId="2" borderId="22" xfId="1" applyNumberFormat="1" applyFont="1" applyFill="1" applyBorder="1" applyAlignment="1">
      <alignment vertical="center"/>
    </xf>
    <xf numFmtId="42" fontId="4" fillId="0" borderId="9" xfId="0" applyNumberFormat="1" applyFont="1" applyBorder="1"/>
    <xf numFmtId="42" fontId="4" fillId="0" borderId="9" xfId="0" applyNumberFormat="1" applyFont="1" applyBorder="1" applyAlignment="1">
      <alignment horizontal="center" vertical="center" wrapText="1"/>
    </xf>
    <xf numFmtId="42" fontId="4" fillId="0" borderId="9" xfId="0" applyNumberFormat="1" applyFont="1" applyBorder="1" applyAlignment="1">
      <alignment horizontal="center" vertical="center"/>
    </xf>
    <xf numFmtId="42" fontId="4" fillId="0" borderId="6" xfId="0" applyNumberFormat="1" applyFont="1" applyBorder="1" applyAlignment="1">
      <alignment horizontal="center" vertical="center" wrapText="1"/>
    </xf>
    <xf numFmtId="42" fontId="4" fillId="0" borderId="6" xfId="0" applyNumberFormat="1" applyFont="1" applyBorder="1" applyAlignment="1">
      <alignment horizontal="center" vertical="center"/>
    </xf>
    <xf numFmtId="42" fontId="4" fillId="0" borderId="9" xfId="0" applyNumberFormat="1" applyFont="1" applyBorder="1" applyAlignment="1">
      <alignment horizontal="left" vertical="center"/>
    </xf>
    <xf numFmtId="42" fontId="4" fillId="0" borderId="9" xfId="1" applyNumberFormat="1" applyFont="1" applyFill="1" applyBorder="1" applyAlignment="1">
      <alignment horizontal="center" vertical="center"/>
    </xf>
    <xf numFmtId="42" fontId="4" fillId="0" borderId="4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69" fontId="0" fillId="0" borderId="0" xfId="0" applyNumberFormat="1"/>
    <xf numFmtId="44" fontId="4" fillId="0" borderId="0" xfId="1" applyNumberFormat="1" applyFont="1" applyFill="1"/>
    <xf numFmtId="44" fontId="5" fillId="2" borderId="24" xfId="1" applyNumberFormat="1" applyFont="1" applyFill="1" applyBorder="1" applyAlignment="1">
      <alignment horizontal="center" vertical="center"/>
    </xf>
    <xf numFmtId="44" fontId="5" fillId="2" borderId="26" xfId="1" applyNumberFormat="1" applyFont="1" applyFill="1" applyBorder="1" applyAlignment="1">
      <alignment horizontal="center" vertical="center"/>
    </xf>
    <xf numFmtId="44" fontId="5" fillId="2" borderId="29" xfId="0" applyNumberFormat="1" applyFont="1" applyFill="1" applyBorder="1" applyAlignment="1">
      <alignment horizontal="center" vertical="center" wrapText="1"/>
    </xf>
    <xf numFmtId="44" fontId="5" fillId="0" borderId="7" xfId="1" applyNumberFormat="1" applyFont="1" applyFill="1" applyBorder="1" applyAlignment="1">
      <alignment horizontal="center" vertical="center"/>
    </xf>
    <xf numFmtId="44" fontId="3" fillId="0" borderId="7" xfId="1" applyNumberFormat="1" applyFont="1" applyFill="1" applyBorder="1" applyAlignment="1">
      <alignment vertical="center"/>
    </xf>
    <xf numFmtId="44" fontId="3" fillId="0" borderId="40" xfId="1" applyNumberFormat="1" applyFont="1" applyFill="1" applyBorder="1" applyAlignment="1">
      <alignment vertical="center"/>
    </xf>
    <xf numFmtId="44" fontId="3" fillId="2" borderId="39" xfId="1" applyNumberFormat="1" applyFont="1" applyFill="1" applyBorder="1" applyAlignment="1">
      <alignment vertical="center"/>
    </xf>
    <xf numFmtId="44" fontId="0" fillId="0" borderId="0" xfId="0" applyNumberFormat="1"/>
    <xf numFmtId="44" fontId="5" fillId="2" borderId="42" xfId="0" applyNumberFormat="1" applyFont="1" applyFill="1" applyBorder="1" applyAlignment="1">
      <alignment horizontal="center" vertical="center" wrapText="1"/>
    </xf>
    <xf numFmtId="44" fontId="4" fillId="0" borderId="9" xfId="0" applyNumberFormat="1" applyFont="1" applyBorder="1"/>
    <xf numFmtId="44" fontId="4" fillId="0" borderId="7" xfId="1" applyNumberFormat="1" applyFont="1" applyFill="1" applyBorder="1" applyAlignment="1">
      <alignment horizontal="center" vertical="center"/>
    </xf>
    <xf numFmtId="44" fontId="7" fillId="2" borderId="39" xfId="1" applyNumberFormat="1" applyFont="1" applyFill="1" applyBorder="1" applyAlignment="1">
      <alignment vertical="center"/>
    </xf>
    <xf numFmtId="44" fontId="0" fillId="0" borderId="9" xfId="0" applyNumberFormat="1" applyBorder="1"/>
    <xf numFmtId="44" fontId="4" fillId="0" borderId="9" xfId="0" applyNumberFormat="1" applyFont="1" applyBorder="1" applyAlignment="1">
      <alignment horizontal="center" vertical="center" wrapText="1"/>
    </xf>
    <xf numFmtId="44" fontId="5" fillId="0" borderId="0" xfId="1" applyNumberFormat="1" applyFont="1" applyFill="1"/>
    <xf numFmtId="44" fontId="5" fillId="2" borderId="23" xfId="1" applyNumberFormat="1" applyFont="1" applyFill="1" applyBorder="1" applyAlignment="1">
      <alignment horizontal="center" vertical="center"/>
    </xf>
    <xf numFmtId="44" fontId="5" fillId="2" borderId="25" xfId="1" applyNumberFormat="1" applyFont="1" applyFill="1" applyBorder="1" applyAlignment="1">
      <alignment horizontal="center" vertical="center"/>
    </xf>
    <xf numFmtId="44" fontId="5" fillId="2" borderId="28" xfId="0" applyNumberFormat="1" applyFont="1" applyFill="1" applyBorder="1" applyAlignment="1">
      <alignment horizontal="center" vertical="center" wrapText="1"/>
    </xf>
    <xf numFmtId="44" fontId="5" fillId="0" borderId="6" xfId="1" applyNumberFormat="1" applyFont="1" applyFill="1" applyBorder="1" applyAlignment="1">
      <alignment horizontal="center"/>
    </xf>
    <xf numFmtId="44" fontId="3" fillId="0" borderId="6" xfId="1" applyNumberFormat="1" applyFont="1" applyFill="1" applyBorder="1" applyAlignment="1">
      <alignment vertical="center"/>
    </xf>
    <xf numFmtId="44" fontId="3" fillId="0" borderId="9" xfId="1" applyNumberFormat="1" applyFont="1" applyFill="1" applyBorder="1" applyAlignment="1">
      <alignment vertical="center"/>
    </xf>
    <xf numFmtId="44" fontId="7" fillId="2" borderId="1" xfId="1" applyNumberFormat="1" applyFont="1" applyFill="1" applyBorder="1" applyAlignment="1">
      <alignment vertical="center"/>
    </xf>
    <xf numFmtId="44" fontId="5" fillId="2" borderId="17" xfId="0" applyNumberFormat="1" applyFont="1" applyFill="1" applyBorder="1" applyAlignment="1">
      <alignment horizontal="center" vertical="center" wrapText="1"/>
    </xf>
    <xf numFmtId="44" fontId="4" fillId="0" borderId="6" xfId="1" applyNumberFormat="1" applyFont="1" applyFill="1" applyBorder="1" applyAlignment="1">
      <alignment horizontal="center"/>
    </xf>
    <xf numFmtId="44" fontId="4" fillId="0" borderId="4" xfId="0" applyNumberFormat="1" applyFont="1" applyBorder="1" applyAlignment="1">
      <alignment horizontal="left" vertical="center"/>
    </xf>
    <xf numFmtId="44" fontId="5" fillId="2" borderId="28" xfId="0" applyNumberFormat="1" applyFont="1" applyFill="1" applyBorder="1" applyAlignment="1">
      <alignment horizontal="center" vertical="center"/>
    </xf>
    <xf numFmtId="44" fontId="7" fillId="2" borderId="16" xfId="1" applyNumberFormat="1" applyFont="1" applyFill="1" applyBorder="1" applyAlignment="1">
      <alignment vertical="center"/>
    </xf>
    <xf numFmtId="44" fontId="5" fillId="2" borderId="17" xfId="0" applyNumberFormat="1" applyFont="1" applyFill="1" applyBorder="1" applyAlignment="1">
      <alignment horizontal="center" vertical="center"/>
    </xf>
    <xf numFmtId="44" fontId="4" fillId="0" borderId="9" xfId="0" applyNumberFormat="1" applyFont="1" applyBorder="1" applyAlignment="1">
      <alignment horizontal="center" vertical="center"/>
    </xf>
    <xf numFmtId="44" fontId="4" fillId="0" borderId="0" xfId="1" applyNumberFormat="1" applyFont="1"/>
    <xf numFmtId="44" fontId="3" fillId="0" borderId="0" xfId="1" applyNumberFormat="1" applyFont="1" applyFill="1"/>
    <xf numFmtId="44" fontId="9" fillId="0" borderId="0" xfId="1" applyNumberFormat="1" applyFont="1" applyFill="1"/>
    <xf numFmtId="44" fontId="5" fillId="0" borderId="23" xfId="1" applyNumberFormat="1" applyFont="1" applyFill="1" applyBorder="1" applyAlignment="1">
      <alignment horizontal="center" vertical="center"/>
    </xf>
    <xf numFmtId="44" fontId="5" fillId="0" borderId="25" xfId="1" applyNumberFormat="1" applyFont="1" applyFill="1" applyBorder="1" applyAlignment="1">
      <alignment horizontal="center" vertical="center"/>
    </xf>
    <xf numFmtId="44" fontId="5" fillId="0" borderId="28" xfId="0" applyNumberFormat="1" applyFont="1" applyBorder="1" applyAlignment="1">
      <alignment horizontal="center" vertical="center" wrapText="1"/>
    </xf>
    <xf numFmtId="44" fontId="3" fillId="0" borderId="6" xfId="1" applyNumberFormat="1" applyFont="1" applyFill="1" applyBorder="1" applyAlignment="1">
      <alignment horizontal="center" vertical="center"/>
    </xf>
    <xf numFmtId="44" fontId="7" fillId="0" borderId="1" xfId="1" applyNumberFormat="1" applyFont="1" applyBorder="1" applyAlignment="1">
      <alignment vertical="center"/>
    </xf>
    <xf numFmtId="44" fontId="3" fillId="0" borderId="0" xfId="0" applyNumberFormat="1" applyFont="1"/>
    <xf numFmtId="44" fontId="3" fillId="0" borderId="0" xfId="1" applyNumberFormat="1" applyFont="1"/>
    <xf numFmtId="44" fontId="9" fillId="0" borderId="0" xfId="1" applyNumberFormat="1" applyFont="1"/>
    <xf numFmtId="44" fontId="4" fillId="0" borderId="0" xfId="0" applyNumberFormat="1" applyFont="1"/>
    <xf numFmtId="44" fontId="5" fillId="0" borderId="28" xfId="0" applyNumberFormat="1" applyFont="1" applyBorder="1" applyAlignment="1">
      <alignment horizontal="center" vertical="center"/>
    </xf>
    <xf numFmtId="44" fontId="7" fillId="2" borderId="2" xfId="1" applyNumberFormat="1" applyFont="1" applyFill="1" applyBorder="1" applyAlignment="1">
      <alignment vertical="center"/>
    </xf>
    <xf numFmtId="44" fontId="5" fillId="0" borderId="24" xfId="1" applyNumberFormat="1" applyFont="1" applyFill="1" applyBorder="1" applyAlignment="1">
      <alignment horizontal="center" vertical="center"/>
    </xf>
    <xf numFmtId="44" fontId="5" fillId="0" borderId="26" xfId="1" applyNumberFormat="1" applyFont="1" applyFill="1" applyBorder="1" applyAlignment="1">
      <alignment horizontal="center" vertical="center"/>
    </xf>
    <xf numFmtId="44" fontId="5" fillId="0" borderId="29" xfId="0" applyNumberFormat="1" applyFont="1" applyBorder="1" applyAlignment="1">
      <alignment horizontal="center" vertical="center" wrapText="1"/>
    </xf>
    <xf numFmtId="44" fontId="3" fillId="0" borderId="7" xfId="1" applyNumberFormat="1" applyFont="1" applyFill="1" applyBorder="1" applyAlignment="1">
      <alignment horizontal="center" vertical="center"/>
    </xf>
    <xf numFmtId="44" fontId="3" fillId="0" borderId="10" xfId="1" applyNumberFormat="1" applyFont="1" applyFill="1" applyBorder="1" applyAlignment="1">
      <alignment vertical="center"/>
    </xf>
    <xf numFmtId="44" fontId="7" fillId="0" borderId="2" xfId="1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44" fontId="6" fillId="0" borderId="0" xfId="1" applyNumberFormat="1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0" fontId="5" fillId="2" borderId="36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/>
    </xf>
    <xf numFmtId="0" fontId="7" fillId="2" borderId="38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168" fontId="6" fillId="0" borderId="0" xfId="1" applyNumberFormat="1" applyFont="1" applyFill="1" applyBorder="1" applyAlignment="1">
      <alignment horizontal="center" vertical="center"/>
    </xf>
    <xf numFmtId="0" fontId="7" fillId="2" borderId="43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36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5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44" fontId="0" fillId="3" borderId="0" xfId="0" applyNumberFormat="1" applyFill="1"/>
    <xf numFmtId="44" fontId="7" fillId="3" borderId="0" xfId="0" applyNumberFormat="1" applyFont="1" applyFill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238126</xdr:colOff>
      <xdr:row>56</xdr:row>
      <xdr:rowOff>95251</xdr:rowOff>
    </xdr:from>
    <xdr:to>
      <xdr:col>7</xdr:col>
      <xdr:colOff>571500</xdr:colOff>
      <xdr:row>58</xdr:row>
      <xdr:rowOff>47625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5591176" y="14258926"/>
          <a:ext cx="1266824" cy="361949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54864" tIns="41148" rIns="54864" bIns="0" anchor="t" upright="1"/>
        <a:lstStyle/>
        <a:p>
          <a:pPr algn="ctr" rtl="1">
            <a:defRPr sz="1000"/>
          </a:pPr>
          <a:r>
            <a:rPr lang="en-US" sz="2000" b="1" i="0" strike="noStrike">
              <a:solidFill>
                <a:srgbClr val="000000"/>
              </a:solidFill>
              <a:latin typeface="Arial"/>
              <a:cs typeface="Arial"/>
            </a:rPr>
            <a:t>CONTOH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1"/>
  </sheetPr>
  <dimension ref="A1:K104"/>
  <sheetViews>
    <sheetView showGridLines="0" zoomScale="66" zoomScaleNormal="66" workbookViewId="0">
      <selection activeCell="I10" sqref="I10"/>
    </sheetView>
  </sheetViews>
  <sheetFormatPr defaultRowHeight="14.25" x14ac:dyDescent="0.2"/>
  <cols>
    <col min="1" max="1" width="11.42578125" style="1" customWidth="1"/>
    <col min="2" max="2" width="9" style="1" customWidth="1"/>
    <col min="3" max="3" width="21.28515625" style="1" customWidth="1"/>
    <col min="4" max="4" width="15" style="2" customWidth="1"/>
    <col min="5" max="5" width="41.85546875" style="1" customWidth="1"/>
    <col min="6" max="6" width="19.85546875" style="152" customWidth="1"/>
    <col min="7" max="7" width="18.7109375" style="152" customWidth="1"/>
    <col min="8" max="8" width="22.42578125" style="152" customWidth="1"/>
    <col min="9" max="9" width="11.42578125" style="1" bestFit="1" customWidth="1"/>
    <col min="10" max="10" width="14.42578125" style="51" bestFit="1" customWidth="1"/>
    <col min="11" max="16384" width="9.140625" style="1"/>
  </cols>
  <sheetData>
    <row r="1" spans="1:11" x14ac:dyDescent="0.2">
      <c r="F1" s="122"/>
      <c r="G1" s="122"/>
      <c r="H1" s="122"/>
    </row>
    <row r="2" spans="1:11" ht="18" x14ac:dyDescent="0.25">
      <c r="A2" s="172" t="s">
        <v>3</v>
      </c>
      <c r="B2" s="172"/>
      <c r="C2" s="172"/>
      <c r="D2" s="172"/>
      <c r="E2" s="172"/>
      <c r="F2" s="172"/>
      <c r="G2" s="172"/>
      <c r="H2" s="172"/>
      <c r="I2" s="37"/>
    </row>
    <row r="3" spans="1:11" ht="15.75" x14ac:dyDescent="0.25">
      <c r="A3" s="173"/>
      <c r="B3" s="173"/>
      <c r="C3" s="173"/>
      <c r="D3" s="173"/>
      <c r="E3" s="173"/>
      <c r="F3" s="173"/>
      <c r="G3" s="173"/>
      <c r="H3" s="173"/>
      <c r="I3" s="38"/>
    </row>
    <row r="4" spans="1:11" ht="16.5" customHeight="1" x14ac:dyDescent="0.2">
      <c r="A4" s="39" t="s">
        <v>45</v>
      </c>
      <c r="B4" s="39"/>
      <c r="C4" s="1" t="s">
        <v>102</v>
      </c>
      <c r="F4" s="122"/>
      <c r="G4" s="122"/>
      <c r="H4" s="174"/>
    </row>
    <row r="5" spans="1:11" ht="16.5" customHeight="1" x14ac:dyDescent="0.2">
      <c r="A5" s="1" t="s">
        <v>12</v>
      </c>
      <c r="C5" s="1" t="s">
        <v>103</v>
      </c>
      <c r="F5" s="122"/>
      <c r="G5" s="122"/>
      <c r="H5" s="174"/>
    </row>
    <row r="6" spans="1:11" ht="16.5" customHeight="1" x14ac:dyDescent="0.25">
      <c r="A6" s="1" t="s">
        <v>10</v>
      </c>
      <c r="C6" s="1" t="s">
        <v>104</v>
      </c>
      <c r="F6" s="137"/>
      <c r="G6" s="137" t="s">
        <v>105</v>
      </c>
      <c r="H6" s="122"/>
    </row>
    <row r="7" spans="1:11" ht="9" customHeight="1" thickBot="1" x14ac:dyDescent="0.25">
      <c r="F7" s="122"/>
      <c r="G7" s="122"/>
      <c r="H7" s="122"/>
    </row>
    <row r="8" spans="1:11" ht="15.75" thickTop="1" x14ac:dyDescent="0.2">
      <c r="A8" s="175" t="s">
        <v>0</v>
      </c>
      <c r="B8" s="177" t="s">
        <v>13</v>
      </c>
      <c r="C8" s="177" t="s">
        <v>14</v>
      </c>
      <c r="D8" s="179" t="s">
        <v>4</v>
      </c>
      <c r="E8" s="180"/>
      <c r="F8" s="138" t="s">
        <v>1</v>
      </c>
      <c r="G8" s="138" t="s">
        <v>2</v>
      </c>
      <c r="H8" s="123" t="s">
        <v>15</v>
      </c>
    </row>
    <row r="9" spans="1:11" ht="15" x14ac:dyDescent="0.2">
      <c r="A9" s="176"/>
      <c r="B9" s="178"/>
      <c r="C9" s="178"/>
      <c r="D9" s="181"/>
      <c r="E9" s="182"/>
      <c r="F9" s="139" t="s">
        <v>17</v>
      </c>
      <c r="G9" s="139" t="s">
        <v>17</v>
      </c>
      <c r="H9" s="124" t="s">
        <v>17</v>
      </c>
    </row>
    <row r="10" spans="1:11" ht="15.75" thickBot="1" x14ac:dyDescent="0.25">
      <c r="A10" s="63">
        <v>1</v>
      </c>
      <c r="B10" s="64">
        <v>2</v>
      </c>
      <c r="C10" s="65">
        <v>3</v>
      </c>
      <c r="D10" s="187">
        <v>4</v>
      </c>
      <c r="E10" s="188"/>
      <c r="F10" s="140">
        <v>5</v>
      </c>
      <c r="G10" s="148">
        <v>6</v>
      </c>
      <c r="H10" s="125">
        <v>7</v>
      </c>
    </row>
    <row r="11" spans="1:11" ht="20.100000000000001" customHeight="1" x14ac:dyDescent="0.25">
      <c r="A11" s="29" t="s">
        <v>106</v>
      </c>
      <c r="B11" s="28"/>
      <c r="C11" s="25"/>
      <c r="D11" s="44" t="s">
        <v>107</v>
      </c>
      <c r="E11" s="45"/>
      <c r="F11" s="141">
        <v>1000000</v>
      </c>
      <c r="G11" s="141"/>
      <c r="H11" s="126">
        <v>1000000</v>
      </c>
    </row>
    <row r="12" spans="1:11" ht="20.100000000000001" customHeight="1" x14ac:dyDescent="0.2">
      <c r="A12" s="46" t="s">
        <v>108</v>
      </c>
      <c r="B12" s="21"/>
      <c r="C12" s="25"/>
      <c r="D12" s="15" t="s">
        <v>109</v>
      </c>
      <c r="E12" s="16"/>
      <c r="F12" s="142"/>
      <c r="G12" s="142">
        <v>10000</v>
      </c>
      <c r="H12" s="127">
        <f>(H11-G12)</f>
        <v>990000</v>
      </c>
      <c r="J12" s="52"/>
    </row>
    <row r="13" spans="1:11" ht="20.100000000000001" customHeight="1" x14ac:dyDescent="0.2">
      <c r="A13" s="30"/>
      <c r="B13" s="22"/>
      <c r="C13" s="26"/>
      <c r="D13" s="4"/>
      <c r="E13" s="17"/>
      <c r="F13" s="143"/>
      <c r="G13" s="143"/>
      <c r="H13" s="127"/>
      <c r="J13" s="52">
        <v>4400000</v>
      </c>
    </row>
    <row r="14" spans="1:11" ht="20.100000000000001" customHeight="1" thickBot="1" x14ac:dyDescent="0.25">
      <c r="A14" s="30"/>
      <c r="B14" s="23"/>
      <c r="C14" s="27"/>
      <c r="D14" s="19"/>
      <c r="E14" s="20"/>
      <c r="F14" s="142"/>
      <c r="G14" s="142"/>
      <c r="H14" s="127"/>
      <c r="J14" s="53"/>
      <c r="K14" s="47"/>
    </row>
    <row r="15" spans="1:11" ht="20.100000000000001" customHeight="1" thickBot="1" x14ac:dyDescent="0.25">
      <c r="A15" s="197" t="s">
        <v>79</v>
      </c>
      <c r="B15" s="198"/>
      <c r="C15" s="198"/>
      <c r="D15" s="198"/>
      <c r="E15" s="199"/>
      <c r="F15" s="144"/>
      <c r="G15" s="144"/>
      <c r="H15" s="165"/>
    </row>
    <row r="16" spans="1:11" ht="15" thickTop="1" x14ac:dyDescent="0.2"/>
    <row r="18" spans="1:11" ht="21" customHeight="1" x14ac:dyDescent="0.2">
      <c r="A18" s="1" t="s">
        <v>26</v>
      </c>
      <c r="F18" s="122"/>
      <c r="G18" s="122"/>
      <c r="H18" s="122"/>
    </row>
    <row r="19" spans="1:11" ht="15" x14ac:dyDescent="0.25">
      <c r="A19" s="1" t="s">
        <v>27</v>
      </c>
      <c r="E19" s="6">
        <f>+H15</f>
        <v>0</v>
      </c>
      <c r="F19" s="122"/>
      <c r="G19" s="122"/>
      <c r="H19" s="122"/>
      <c r="I19" s="48"/>
    </row>
    <row r="20" spans="1:11" ht="22.5" customHeight="1" x14ac:dyDescent="0.25">
      <c r="A20" s="8" t="s">
        <v>7</v>
      </c>
      <c r="B20" s="5"/>
      <c r="C20" s="5"/>
      <c r="D20" s="11"/>
      <c r="E20" s="5"/>
      <c r="F20" s="122"/>
      <c r="G20" s="122"/>
      <c r="H20" s="122"/>
      <c r="J20" s="53"/>
      <c r="K20" s="47"/>
    </row>
    <row r="21" spans="1:11" ht="14.25" customHeight="1" x14ac:dyDescent="0.25">
      <c r="A21" s="8" t="s">
        <v>28</v>
      </c>
      <c r="B21" s="5"/>
      <c r="C21" s="5"/>
      <c r="D21" s="9"/>
      <c r="E21" s="14"/>
      <c r="F21" s="122"/>
      <c r="G21" s="122"/>
      <c r="H21" s="122"/>
      <c r="J21" s="53"/>
      <c r="K21" s="47"/>
    </row>
    <row r="22" spans="1:11" ht="14.25" customHeight="1" x14ac:dyDescent="0.25">
      <c r="A22" s="8" t="s">
        <v>8</v>
      </c>
      <c r="B22" s="5"/>
      <c r="C22" s="5"/>
      <c r="D22" s="35"/>
      <c r="E22" s="14"/>
      <c r="F22" s="122"/>
      <c r="G22" s="122"/>
      <c r="H22" s="122"/>
      <c r="J22" s="53"/>
      <c r="K22" s="47"/>
    </row>
    <row r="23" spans="1:11" ht="15.75" thickBot="1" x14ac:dyDescent="0.3">
      <c r="A23" s="8" t="s">
        <v>19</v>
      </c>
      <c r="B23" s="8"/>
      <c r="C23" s="8"/>
      <c r="D23" s="9"/>
      <c r="E23" s="36">
        <f>SUM(D21:D22)</f>
        <v>0</v>
      </c>
      <c r="F23" s="122"/>
      <c r="G23" s="122"/>
      <c r="H23" s="122"/>
      <c r="J23" s="53"/>
      <c r="K23" s="47"/>
    </row>
    <row r="24" spans="1:11" ht="15.75" thickTop="1" x14ac:dyDescent="0.25">
      <c r="A24" s="8"/>
      <c r="B24" s="8"/>
      <c r="C24" s="8"/>
      <c r="D24" s="9"/>
      <c r="E24" s="6"/>
      <c r="F24" s="122"/>
      <c r="G24" s="122"/>
      <c r="H24" s="122"/>
      <c r="J24" s="53"/>
      <c r="K24" s="47"/>
    </row>
    <row r="25" spans="1:11" ht="15" x14ac:dyDescent="0.25">
      <c r="A25" s="8"/>
      <c r="B25" s="8"/>
      <c r="C25" s="8"/>
      <c r="D25" s="9"/>
      <c r="E25" s="6"/>
      <c r="F25" s="122"/>
      <c r="G25" s="122"/>
      <c r="H25" s="122"/>
      <c r="J25" s="53"/>
      <c r="K25" s="47"/>
    </row>
    <row r="26" spans="1:11" ht="15" x14ac:dyDescent="0.25">
      <c r="A26" s="8"/>
      <c r="B26" s="8"/>
      <c r="C26" s="8"/>
      <c r="D26" s="9"/>
      <c r="E26" s="10"/>
      <c r="F26" s="122"/>
      <c r="G26" s="122"/>
      <c r="H26" s="122"/>
      <c r="J26" s="53"/>
      <c r="K26" s="47"/>
    </row>
    <row r="27" spans="1:11" ht="18.75" customHeight="1" x14ac:dyDescent="0.2">
      <c r="A27" t="s">
        <v>55</v>
      </c>
      <c r="B27"/>
      <c r="C27"/>
      <c r="D27"/>
      <c r="E27" t="s">
        <v>56</v>
      </c>
      <c r="F27" s="130"/>
      <c r="G27" s="163"/>
      <c r="H27" s="122"/>
      <c r="I27" s="7"/>
      <c r="J27" s="53"/>
      <c r="K27" s="47"/>
    </row>
    <row r="28" spans="1:11" ht="18" customHeight="1" x14ac:dyDescent="0.2">
      <c r="A28" t="s">
        <v>60</v>
      </c>
      <c r="B28" s="55"/>
      <c r="C28" s="55"/>
      <c r="D28"/>
      <c r="E28" t="s">
        <v>61</v>
      </c>
      <c r="F28" s="130"/>
      <c r="G28" s="122"/>
      <c r="H28" s="122"/>
      <c r="I28" s="7"/>
      <c r="J28" s="53"/>
      <c r="K28" s="47"/>
    </row>
    <row r="29" spans="1:11" x14ac:dyDescent="0.2">
      <c r="A29"/>
      <c r="B29"/>
      <c r="C29"/>
      <c r="D29"/>
      <c r="E29"/>
      <c r="F29" s="130"/>
      <c r="G29" s="122"/>
      <c r="H29" s="122"/>
      <c r="I29" s="7"/>
      <c r="J29" s="53"/>
      <c r="K29" s="47"/>
    </row>
    <row r="30" spans="1:11" x14ac:dyDescent="0.2">
      <c r="A30"/>
      <c r="B30"/>
      <c r="C30"/>
      <c r="D30"/>
      <c r="E30"/>
      <c r="F30" s="130"/>
      <c r="G30" s="122"/>
      <c r="H30" s="122"/>
      <c r="I30" s="7"/>
    </row>
    <row r="31" spans="1:11" x14ac:dyDescent="0.2">
      <c r="A31"/>
      <c r="B31"/>
      <c r="C31"/>
      <c r="D31"/>
      <c r="E31"/>
      <c r="F31" s="130"/>
      <c r="G31" s="122"/>
      <c r="H31" s="122"/>
      <c r="I31" s="7"/>
    </row>
    <row r="32" spans="1:11" ht="18" customHeight="1" x14ac:dyDescent="0.2">
      <c r="A32" t="s">
        <v>57</v>
      </c>
      <c r="B32"/>
      <c r="C32"/>
      <c r="D32"/>
      <c r="E32" t="s">
        <v>58</v>
      </c>
      <c r="F32" s="130"/>
      <c r="G32" s="122"/>
      <c r="H32" s="122"/>
      <c r="I32" s="7"/>
    </row>
    <row r="33" spans="1:9" ht="18" customHeight="1" x14ac:dyDescent="0.2">
      <c r="A33"/>
      <c r="B33"/>
      <c r="C33"/>
      <c r="D33"/>
      <c r="F33" s="130"/>
      <c r="G33" s="122"/>
      <c r="H33" s="122"/>
      <c r="I33" s="7"/>
    </row>
    <row r="34" spans="1:9" x14ac:dyDescent="0.2">
      <c r="A34" s="5"/>
      <c r="B34" s="5"/>
      <c r="C34" s="5"/>
      <c r="D34" s="11"/>
      <c r="E34" s="5"/>
      <c r="F34" s="153"/>
      <c r="G34" s="153"/>
      <c r="H34" s="122"/>
    </row>
    <row r="35" spans="1:9" x14ac:dyDescent="0.2">
      <c r="A35" s="49" t="s">
        <v>35</v>
      </c>
      <c r="B35" s="12"/>
      <c r="C35" s="12"/>
      <c r="D35" s="13"/>
      <c r="E35" s="12"/>
      <c r="F35" s="154"/>
      <c r="G35" s="154"/>
      <c r="H35" s="154"/>
    </row>
    <row r="36" spans="1:9" x14ac:dyDescent="0.2">
      <c r="A36" s="12" t="s">
        <v>23</v>
      </c>
      <c r="B36" s="12"/>
      <c r="C36" s="12"/>
      <c r="D36" s="13"/>
      <c r="E36" s="12"/>
      <c r="F36" s="154"/>
      <c r="G36" s="154"/>
      <c r="H36" s="154"/>
    </row>
    <row r="37" spans="1:9" x14ac:dyDescent="0.2">
      <c r="A37" s="12" t="s">
        <v>36</v>
      </c>
      <c r="B37" s="12"/>
      <c r="C37" s="12"/>
      <c r="D37" s="13"/>
      <c r="E37" s="12"/>
      <c r="F37" s="154"/>
      <c r="G37" s="154"/>
      <c r="H37" s="154"/>
    </row>
    <row r="38" spans="1:9" x14ac:dyDescent="0.2">
      <c r="A38" s="12" t="s">
        <v>37</v>
      </c>
      <c r="B38" s="12"/>
      <c r="C38" s="12"/>
      <c r="D38" s="13"/>
      <c r="E38" s="12"/>
      <c r="F38" s="154"/>
      <c r="G38" s="154"/>
      <c r="H38" s="154"/>
    </row>
    <row r="39" spans="1:9" x14ac:dyDescent="0.2">
      <c r="A39" s="12" t="s">
        <v>38</v>
      </c>
      <c r="B39" s="12"/>
      <c r="C39" s="12"/>
      <c r="D39" s="13"/>
      <c r="E39" s="12"/>
      <c r="F39" s="154"/>
      <c r="G39" s="154"/>
      <c r="H39" s="154"/>
    </row>
    <row r="40" spans="1:9" x14ac:dyDescent="0.2">
      <c r="A40" s="12" t="s">
        <v>39</v>
      </c>
      <c r="B40" s="12"/>
      <c r="C40" s="12"/>
      <c r="D40" s="13"/>
      <c r="E40" s="12"/>
      <c r="F40" s="154"/>
      <c r="G40" s="154"/>
      <c r="H40" s="154"/>
    </row>
    <row r="41" spans="1:9" x14ac:dyDescent="0.2">
      <c r="A41" s="12" t="s">
        <v>40</v>
      </c>
      <c r="B41" s="12"/>
      <c r="C41" s="12"/>
      <c r="D41" s="13"/>
      <c r="E41" s="12"/>
      <c r="F41" s="154"/>
      <c r="G41" s="154"/>
      <c r="H41" s="154"/>
    </row>
    <row r="42" spans="1:9" x14ac:dyDescent="0.2">
      <c r="A42" s="12" t="s">
        <v>41</v>
      </c>
      <c r="B42" s="12"/>
      <c r="C42" s="12"/>
      <c r="D42" s="13"/>
      <c r="E42" s="12"/>
      <c r="F42" s="154"/>
      <c r="G42" s="154"/>
      <c r="H42" s="154"/>
    </row>
    <row r="43" spans="1:9" ht="6.75" customHeight="1" x14ac:dyDescent="0.2">
      <c r="A43" s="12"/>
      <c r="B43" s="12"/>
      <c r="C43" s="12"/>
      <c r="D43" s="13"/>
      <c r="E43" s="12"/>
      <c r="F43" s="154"/>
      <c r="G43" s="154"/>
      <c r="H43" s="154"/>
    </row>
    <row r="44" spans="1:9" x14ac:dyDescent="0.2">
      <c r="A44" s="50" t="s">
        <v>22</v>
      </c>
      <c r="B44" s="12"/>
      <c r="C44" s="12"/>
      <c r="D44" s="13"/>
      <c r="E44" s="12"/>
      <c r="F44" s="154"/>
      <c r="G44" s="154"/>
      <c r="H44" s="154"/>
    </row>
    <row r="45" spans="1:9" x14ac:dyDescent="0.2">
      <c r="A45" s="12" t="s">
        <v>42</v>
      </c>
      <c r="B45" s="12"/>
      <c r="C45" s="12"/>
      <c r="D45" s="13"/>
      <c r="E45" s="12"/>
      <c r="F45" s="154"/>
      <c r="G45" s="154"/>
      <c r="H45" s="154"/>
    </row>
    <row r="46" spans="1:9" x14ac:dyDescent="0.2">
      <c r="A46" s="12" t="s">
        <v>43</v>
      </c>
      <c r="B46" s="12"/>
      <c r="C46" s="12"/>
      <c r="D46" s="13"/>
      <c r="E46" s="12"/>
      <c r="F46" s="154"/>
      <c r="G46" s="154"/>
      <c r="H46" s="154"/>
    </row>
    <row r="47" spans="1:9" x14ac:dyDescent="0.2">
      <c r="A47" s="12"/>
      <c r="B47" s="12"/>
      <c r="C47" s="12"/>
      <c r="D47" s="13"/>
      <c r="E47" s="12"/>
      <c r="F47" s="154"/>
      <c r="G47" s="154"/>
      <c r="H47" s="154"/>
    </row>
    <row r="48" spans="1:9" hidden="1" x14ac:dyDescent="0.2">
      <c r="A48" s="12"/>
      <c r="B48" s="12"/>
      <c r="C48" s="12"/>
      <c r="D48" s="13"/>
      <c r="E48" s="12"/>
      <c r="F48" s="154"/>
      <c r="G48" s="154"/>
      <c r="H48" s="154"/>
    </row>
    <row r="49" spans="1:8" hidden="1" x14ac:dyDescent="0.2">
      <c r="A49" s="12"/>
      <c r="B49" s="12"/>
      <c r="C49" s="12"/>
      <c r="D49" s="13"/>
      <c r="E49" s="12"/>
      <c r="F49" s="154"/>
      <c r="G49" s="154"/>
      <c r="H49" s="154"/>
    </row>
    <row r="50" spans="1:8" hidden="1" x14ac:dyDescent="0.2">
      <c r="A50" s="12"/>
      <c r="B50" s="12"/>
      <c r="C50" s="12"/>
      <c r="D50" s="13"/>
      <c r="E50" s="12"/>
      <c r="F50" s="154"/>
      <c r="G50" s="154"/>
      <c r="H50" s="154"/>
    </row>
    <row r="51" spans="1:8" hidden="1" x14ac:dyDescent="0.2">
      <c r="A51" s="12"/>
      <c r="B51" s="12"/>
      <c r="C51" s="12"/>
      <c r="D51" s="13"/>
      <c r="E51" s="12"/>
      <c r="F51" s="154"/>
      <c r="G51" s="154"/>
      <c r="H51" s="154"/>
    </row>
    <row r="52" spans="1:8" hidden="1" x14ac:dyDescent="0.2">
      <c r="A52" s="12"/>
      <c r="B52" s="12"/>
      <c r="C52" s="12"/>
      <c r="D52" s="13"/>
      <c r="E52" s="12"/>
      <c r="F52" s="154"/>
      <c r="G52" s="154"/>
      <c r="H52" s="154"/>
    </row>
    <row r="53" spans="1:8" hidden="1" x14ac:dyDescent="0.2">
      <c r="A53" s="12"/>
      <c r="B53" s="12"/>
      <c r="C53" s="12"/>
      <c r="D53" s="13"/>
      <c r="E53" s="12"/>
      <c r="F53" s="154"/>
      <c r="G53" s="154"/>
      <c r="H53" s="154"/>
    </row>
    <row r="54" spans="1:8" hidden="1" x14ac:dyDescent="0.2">
      <c r="A54" s="12"/>
      <c r="B54" s="12"/>
      <c r="C54" s="12"/>
      <c r="D54" s="13"/>
      <c r="E54" s="12"/>
      <c r="F54" s="154"/>
      <c r="G54" s="154"/>
      <c r="H54" s="154"/>
    </row>
    <row r="55" spans="1:8" hidden="1" x14ac:dyDescent="0.2">
      <c r="A55" s="12"/>
      <c r="B55" s="12"/>
      <c r="C55" s="12"/>
      <c r="D55" s="13"/>
      <c r="E55" s="12"/>
      <c r="F55" s="154"/>
      <c r="G55" s="154"/>
      <c r="H55" s="154"/>
    </row>
    <row r="56" spans="1:8" hidden="1" x14ac:dyDescent="0.2">
      <c r="A56" s="12"/>
      <c r="B56" s="12"/>
      <c r="C56" s="12"/>
      <c r="D56" s="13"/>
      <c r="E56" s="12"/>
      <c r="F56" s="154"/>
      <c r="G56" s="154"/>
      <c r="H56" s="154"/>
    </row>
    <row r="57" spans="1:8" hidden="1" x14ac:dyDescent="0.2">
      <c r="F57" s="122"/>
      <c r="G57" s="122"/>
      <c r="H57" s="122"/>
    </row>
    <row r="58" spans="1:8" ht="18" hidden="1" x14ac:dyDescent="0.25">
      <c r="A58" s="172" t="s">
        <v>3</v>
      </c>
      <c r="B58" s="172"/>
      <c r="C58" s="172"/>
      <c r="D58" s="172"/>
      <c r="E58" s="172"/>
      <c r="F58" s="172"/>
      <c r="G58" s="172"/>
      <c r="H58" s="172"/>
    </row>
    <row r="59" spans="1:8" ht="15.75" hidden="1" x14ac:dyDescent="0.25">
      <c r="A59" s="173"/>
      <c r="B59" s="173"/>
      <c r="C59" s="173"/>
      <c r="D59" s="173"/>
      <c r="E59" s="173"/>
      <c r="F59" s="173"/>
      <c r="G59" s="173"/>
      <c r="H59" s="173"/>
    </row>
    <row r="60" spans="1:8" hidden="1" x14ac:dyDescent="0.2">
      <c r="A60" s="39" t="s">
        <v>9</v>
      </c>
      <c r="B60" s="39"/>
      <c r="C60" s="1" t="s">
        <v>5</v>
      </c>
      <c r="F60" s="122"/>
      <c r="G60" s="122"/>
      <c r="H60" s="174"/>
    </row>
    <row r="61" spans="1:8" hidden="1" x14ac:dyDescent="0.2">
      <c r="A61" s="1" t="s">
        <v>12</v>
      </c>
      <c r="C61" s="1" t="s">
        <v>5</v>
      </c>
      <c r="F61" s="122"/>
      <c r="G61" s="122"/>
      <c r="H61" s="174"/>
    </row>
    <row r="62" spans="1:8" ht="15" hidden="1" x14ac:dyDescent="0.25">
      <c r="A62" s="1" t="s">
        <v>10</v>
      </c>
      <c r="C62" s="1" t="s">
        <v>16</v>
      </c>
      <c r="F62" s="137"/>
      <c r="G62" s="137" t="s">
        <v>25</v>
      </c>
      <c r="H62" s="122"/>
    </row>
    <row r="63" spans="1:8" ht="15" hidden="1" thickBot="1" x14ac:dyDescent="0.25">
      <c r="F63" s="122"/>
      <c r="G63" s="122"/>
      <c r="H63" s="122"/>
    </row>
    <row r="64" spans="1:8" ht="15.75" hidden="1" thickTop="1" x14ac:dyDescent="0.2">
      <c r="A64" s="189" t="s">
        <v>0</v>
      </c>
      <c r="B64" s="191" t="s">
        <v>13</v>
      </c>
      <c r="C64" s="191" t="s">
        <v>14</v>
      </c>
      <c r="D64" s="193" t="s">
        <v>4</v>
      </c>
      <c r="E64" s="194"/>
      <c r="F64" s="155" t="s">
        <v>1</v>
      </c>
      <c r="G64" s="155" t="s">
        <v>2</v>
      </c>
      <c r="H64" s="166" t="s">
        <v>15</v>
      </c>
    </row>
    <row r="65" spans="1:8" ht="15" hidden="1" x14ac:dyDescent="0.2">
      <c r="A65" s="190"/>
      <c r="B65" s="192"/>
      <c r="C65" s="192"/>
      <c r="D65" s="195"/>
      <c r="E65" s="196"/>
      <c r="F65" s="156" t="s">
        <v>17</v>
      </c>
      <c r="G65" s="156" t="s">
        <v>17</v>
      </c>
      <c r="H65" s="167" t="s">
        <v>17</v>
      </c>
    </row>
    <row r="66" spans="1:8" ht="15.75" hidden="1" thickBot="1" x14ac:dyDescent="0.25">
      <c r="A66" s="41">
        <v>1</v>
      </c>
      <c r="B66" s="42">
        <v>2</v>
      </c>
      <c r="C66" s="43">
        <v>3</v>
      </c>
      <c r="D66" s="183">
        <v>4</v>
      </c>
      <c r="E66" s="184"/>
      <c r="F66" s="157">
        <v>5</v>
      </c>
      <c r="G66" s="164">
        <v>6</v>
      </c>
      <c r="H66" s="168">
        <v>7</v>
      </c>
    </row>
    <row r="67" spans="1:8" ht="20.25" hidden="1" customHeight="1" x14ac:dyDescent="0.2">
      <c r="A67" s="29" t="s">
        <v>30</v>
      </c>
      <c r="B67" s="28"/>
      <c r="C67" s="25"/>
      <c r="D67" s="33" t="s">
        <v>18</v>
      </c>
      <c r="E67" s="34"/>
      <c r="F67" s="158">
        <f>F15</f>
        <v>0</v>
      </c>
      <c r="G67" s="158">
        <f>G15</f>
        <v>0</v>
      </c>
      <c r="H67" s="169">
        <f>H15</f>
        <v>0</v>
      </c>
    </row>
    <row r="68" spans="1:8" ht="20.25" hidden="1" customHeight="1" x14ac:dyDescent="0.2">
      <c r="A68" s="46" t="s">
        <v>44</v>
      </c>
      <c r="B68" s="21"/>
      <c r="C68" s="25">
        <v>9</v>
      </c>
      <c r="D68" s="4" t="s">
        <v>33</v>
      </c>
      <c r="E68" s="16"/>
      <c r="F68" s="142"/>
      <c r="G68" s="142" t="e">
        <f>#REF!</f>
        <v>#REF!</v>
      </c>
      <c r="H68" s="127" t="e">
        <f>H67-G68</f>
        <v>#REF!</v>
      </c>
    </row>
    <row r="69" spans="1:8" ht="20.25" hidden="1" customHeight="1" x14ac:dyDescent="0.2">
      <c r="A69" s="46" t="s">
        <v>44</v>
      </c>
      <c r="B69" s="22"/>
      <c r="C69" s="26">
        <v>10</v>
      </c>
      <c r="D69" s="4" t="s">
        <v>34</v>
      </c>
      <c r="E69" s="17"/>
      <c r="F69" s="143"/>
      <c r="G69" s="143" t="e">
        <f>#REF!</f>
        <v>#REF!</v>
      </c>
      <c r="H69" s="127" t="e">
        <f>H68-G69</f>
        <v>#REF!</v>
      </c>
    </row>
    <row r="70" spans="1:8" ht="20.25" hidden="1" customHeight="1" x14ac:dyDescent="0.2">
      <c r="A70" s="30"/>
      <c r="B70" s="22"/>
      <c r="C70" s="26"/>
      <c r="D70" s="4"/>
      <c r="E70" s="17"/>
      <c r="F70" s="143"/>
      <c r="G70" s="143"/>
      <c r="H70" s="170"/>
    </row>
    <row r="71" spans="1:8" ht="20.25" hidden="1" customHeight="1" x14ac:dyDescent="0.2">
      <c r="A71" s="30"/>
      <c r="B71" s="22"/>
      <c r="C71" s="26"/>
      <c r="D71" s="4"/>
      <c r="E71" s="17"/>
      <c r="F71" s="143"/>
      <c r="G71" s="143"/>
      <c r="H71" s="170"/>
    </row>
    <row r="72" spans="1:8" ht="20.25" hidden="1" customHeight="1" x14ac:dyDescent="0.2">
      <c r="A72" s="31"/>
      <c r="B72" s="18"/>
      <c r="C72" s="26"/>
      <c r="D72" s="4"/>
      <c r="E72" s="17"/>
      <c r="F72" s="142"/>
      <c r="G72" s="142"/>
      <c r="H72" s="170"/>
    </row>
    <row r="73" spans="1:8" ht="20.25" hidden="1" customHeight="1" x14ac:dyDescent="0.2">
      <c r="A73" s="31"/>
      <c r="B73" s="18"/>
      <c r="C73" s="26"/>
      <c r="D73" s="4"/>
      <c r="E73" s="17"/>
      <c r="F73" s="142"/>
      <c r="G73" s="142"/>
      <c r="H73" s="170"/>
    </row>
    <row r="74" spans="1:8" ht="20.25" hidden="1" customHeight="1" x14ac:dyDescent="0.2">
      <c r="A74" s="30"/>
      <c r="B74" s="22"/>
      <c r="C74" s="26"/>
      <c r="D74" s="4"/>
      <c r="E74" s="17"/>
      <c r="F74" s="142"/>
      <c r="G74" s="142"/>
      <c r="H74" s="170"/>
    </row>
    <row r="75" spans="1:8" ht="20.25" hidden="1" customHeight="1" thickBot="1" x14ac:dyDescent="0.25">
      <c r="A75" s="30"/>
      <c r="B75" s="23"/>
      <c r="C75" s="27"/>
      <c r="D75" s="19"/>
      <c r="E75" s="20"/>
      <c r="F75" s="142"/>
      <c r="G75" s="142"/>
      <c r="H75" s="170"/>
    </row>
    <row r="76" spans="1:8" ht="26.25" hidden="1" customHeight="1" thickBot="1" x14ac:dyDescent="0.25">
      <c r="A76" s="32"/>
      <c r="B76" s="24"/>
      <c r="C76" s="3"/>
      <c r="D76" s="185" t="s">
        <v>11</v>
      </c>
      <c r="E76" s="186"/>
      <c r="F76" s="159">
        <f>SUM(F67:F75)</f>
        <v>0</v>
      </c>
      <c r="G76" s="159" t="e">
        <f>SUM(G67:G75)</f>
        <v>#REF!</v>
      </c>
      <c r="H76" s="171" t="e">
        <f>+F76-G76</f>
        <v>#REF!</v>
      </c>
    </row>
    <row r="77" spans="1:8" ht="25.5" hidden="1" customHeight="1" thickTop="1" x14ac:dyDescent="0.2">
      <c r="A77" s="1" t="s">
        <v>29</v>
      </c>
    </row>
    <row r="78" spans="1:8" ht="15" hidden="1" x14ac:dyDescent="0.25">
      <c r="A78" s="1" t="s">
        <v>27</v>
      </c>
      <c r="D78" s="9"/>
      <c r="E78" s="6" t="e">
        <f>H76</f>
        <v>#REF!</v>
      </c>
      <c r="F78" s="122"/>
      <c r="G78" s="122"/>
      <c r="H78" s="122"/>
    </row>
    <row r="79" spans="1:8" ht="15" hidden="1" x14ac:dyDescent="0.25">
      <c r="A79" s="8" t="s">
        <v>7</v>
      </c>
      <c r="B79" s="5"/>
      <c r="C79" s="5"/>
      <c r="D79" s="11"/>
      <c r="E79" s="5"/>
      <c r="F79" s="122"/>
      <c r="G79" s="122"/>
      <c r="H79" s="122"/>
    </row>
    <row r="80" spans="1:8" ht="15" hidden="1" x14ac:dyDescent="0.25">
      <c r="A80" s="8" t="s">
        <v>28</v>
      </c>
      <c r="B80" s="5"/>
      <c r="C80" s="5"/>
      <c r="D80" s="9" t="e">
        <f>#REF!</f>
        <v>#REF!</v>
      </c>
      <c r="E80" s="14"/>
      <c r="F80" s="122"/>
      <c r="G80" s="122"/>
      <c r="H80" s="122"/>
    </row>
    <row r="81" spans="1:8" ht="15" hidden="1" x14ac:dyDescent="0.25">
      <c r="A81" s="8" t="s">
        <v>8</v>
      </c>
      <c r="B81" s="5"/>
      <c r="C81" s="5"/>
      <c r="D81" s="35" t="e">
        <f>#REF!</f>
        <v>#REF!</v>
      </c>
      <c r="E81" s="14"/>
      <c r="F81" s="122"/>
      <c r="G81" s="122"/>
      <c r="H81" s="122"/>
    </row>
    <row r="82" spans="1:8" ht="15.75" hidden="1" thickBot="1" x14ac:dyDescent="0.3">
      <c r="A82" s="8" t="s">
        <v>19</v>
      </c>
      <c r="B82" s="8"/>
      <c r="C82" s="8"/>
      <c r="D82" s="9"/>
      <c r="E82" s="36" t="e">
        <f>SUM(D80:D81)</f>
        <v>#REF!</v>
      </c>
      <c r="F82" s="122"/>
      <c r="G82" s="122"/>
      <c r="H82" s="122"/>
    </row>
    <row r="83" spans="1:8" ht="15.75" hidden="1" thickTop="1" x14ac:dyDescent="0.25">
      <c r="A83" s="8"/>
      <c r="B83" s="8"/>
      <c r="C83" s="8"/>
      <c r="D83" s="9"/>
      <c r="E83" s="10"/>
      <c r="F83" s="122"/>
      <c r="G83" s="122"/>
      <c r="H83" s="122"/>
    </row>
    <row r="84" spans="1:8" ht="15" hidden="1" x14ac:dyDescent="0.25">
      <c r="A84" s="8"/>
      <c r="B84" s="8"/>
      <c r="C84" s="8"/>
      <c r="D84" s="9"/>
      <c r="E84" s="10"/>
      <c r="F84" s="122"/>
      <c r="G84" s="122"/>
      <c r="H84" s="122"/>
    </row>
    <row r="85" spans="1:8" ht="15" hidden="1" x14ac:dyDescent="0.25">
      <c r="A85" s="8"/>
      <c r="B85" s="8"/>
      <c r="C85" s="8"/>
      <c r="D85" s="9"/>
      <c r="E85" s="10"/>
      <c r="F85" s="122"/>
      <c r="G85" s="122"/>
      <c r="H85" s="122"/>
    </row>
    <row r="86" spans="1:8" hidden="1" x14ac:dyDescent="0.2">
      <c r="A86" s="1" t="s">
        <v>6</v>
      </c>
      <c r="E86" s="2"/>
      <c r="F86" s="152" t="s">
        <v>24</v>
      </c>
      <c r="G86" s="163"/>
    </row>
    <row r="87" spans="1:8" hidden="1" x14ac:dyDescent="0.2">
      <c r="A87" s="1" t="s">
        <v>32</v>
      </c>
      <c r="E87" s="2"/>
      <c r="F87" s="122" t="s">
        <v>31</v>
      </c>
    </row>
    <row r="88" spans="1:8" hidden="1" x14ac:dyDescent="0.2">
      <c r="E88" s="2"/>
    </row>
    <row r="89" spans="1:8" hidden="1" x14ac:dyDescent="0.2">
      <c r="E89" s="2"/>
    </row>
    <row r="90" spans="1:8" hidden="1" x14ac:dyDescent="0.2">
      <c r="E90" s="2"/>
    </row>
    <row r="91" spans="1:8" hidden="1" x14ac:dyDescent="0.2">
      <c r="A91" s="1" t="s">
        <v>20</v>
      </c>
      <c r="E91" s="2"/>
      <c r="F91" s="152" t="s">
        <v>20</v>
      </c>
    </row>
    <row r="92" spans="1:8" hidden="1" x14ac:dyDescent="0.2">
      <c r="A92" s="5" t="s">
        <v>21</v>
      </c>
      <c r="B92" s="5"/>
      <c r="E92" s="2"/>
      <c r="F92" s="160" t="s">
        <v>21</v>
      </c>
    </row>
    <row r="93" spans="1:8" hidden="1" x14ac:dyDescent="0.2">
      <c r="A93" s="5"/>
      <c r="B93" s="5"/>
      <c r="C93" s="5"/>
      <c r="D93" s="11"/>
      <c r="E93" s="5"/>
      <c r="F93" s="161"/>
      <c r="G93" s="161"/>
    </row>
    <row r="94" spans="1:8" hidden="1" x14ac:dyDescent="0.2">
      <c r="A94" s="12"/>
      <c r="B94" s="5"/>
      <c r="C94" s="5"/>
      <c r="D94" s="11"/>
      <c r="E94" s="5"/>
      <c r="F94" s="161"/>
      <c r="G94" s="161"/>
    </row>
    <row r="95" spans="1:8" hidden="1" x14ac:dyDescent="0.2">
      <c r="A95" s="12"/>
      <c r="B95" s="12"/>
      <c r="C95" s="12"/>
      <c r="D95" s="13"/>
      <c r="E95" s="12"/>
      <c r="F95" s="162"/>
      <c r="G95" s="162"/>
      <c r="H95" s="162"/>
    </row>
    <row r="96" spans="1:8" hidden="1" x14ac:dyDescent="0.2">
      <c r="A96" s="12"/>
      <c r="C96" s="12"/>
      <c r="D96" s="13"/>
      <c r="E96" s="12"/>
      <c r="F96" s="162"/>
      <c r="G96" s="162"/>
      <c r="H96" s="162"/>
    </row>
    <row r="97" spans="1:8" hidden="1" x14ac:dyDescent="0.2">
      <c r="A97" s="12"/>
      <c r="C97" s="12"/>
      <c r="D97" s="13"/>
      <c r="E97" s="12"/>
      <c r="F97" s="162"/>
      <c r="G97" s="162"/>
      <c r="H97" s="162"/>
    </row>
    <row r="98" spans="1:8" hidden="1" x14ac:dyDescent="0.2">
      <c r="A98" s="12"/>
      <c r="C98" s="12"/>
      <c r="D98" s="13"/>
      <c r="E98" s="12"/>
      <c r="F98" s="162"/>
      <c r="G98" s="162"/>
      <c r="H98" s="162"/>
    </row>
    <row r="99" spans="1:8" hidden="1" x14ac:dyDescent="0.2">
      <c r="A99" s="12"/>
      <c r="C99" s="12"/>
      <c r="D99" s="13"/>
      <c r="E99" s="12"/>
      <c r="F99" s="162"/>
      <c r="G99" s="162"/>
      <c r="H99" s="162"/>
    </row>
    <row r="100" spans="1:8" hidden="1" x14ac:dyDescent="0.2">
      <c r="A100" s="12"/>
      <c r="C100" s="12"/>
      <c r="D100" s="13"/>
      <c r="E100" s="12"/>
      <c r="F100" s="162"/>
      <c r="G100" s="162"/>
      <c r="H100" s="162"/>
    </row>
    <row r="101" spans="1:8" hidden="1" x14ac:dyDescent="0.2">
      <c r="A101" s="12"/>
      <c r="C101" s="12"/>
      <c r="D101" s="13"/>
      <c r="E101" s="12"/>
      <c r="F101" s="162"/>
      <c r="G101" s="162"/>
      <c r="H101" s="162"/>
    </row>
    <row r="102" spans="1:8" x14ac:dyDescent="0.2">
      <c r="A102" s="12"/>
      <c r="C102" s="12"/>
      <c r="D102" s="13"/>
      <c r="E102" s="12"/>
      <c r="F102" s="162"/>
      <c r="G102" s="162"/>
      <c r="H102" s="162"/>
    </row>
    <row r="103" spans="1:8" x14ac:dyDescent="0.2">
      <c r="A103" s="12"/>
      <c r="B103" s="12"/>
      <c r="C103" s="12"/>
      <c r="D103" s="13"/>
      <c r="E103" s="12"/>
      <c r="F103" s="162"/>
      <c r="G103" s="162"/>
      <c r="H103" s="162"/>
    </row>
    <row r="104" spans="1:8" x14ac:dyDescent="0.2">
      <c r="A104" s="12"/>
    </row>
  </sheetData>
  <mergeCells count="18">
    <mergeCell ref="D66:E66"/>
    <mergeCell ref="D76:E76"/>
    <mergeCell ref="D10:E10"/>
    <mergeCell ref="A58:H58"/>
    <mergeCell ref="A59:H59"/>
    <mergeCell ref="H60:H61"/>
    <mergeCell ref="A64:A65"/>
    <mergeCell ref="B64:B65"/>
    <mergeCell ref="C64:C65"/>
    <mergeCell ref="D64:E65"/>
    <mergeCell ref="A15:E15"/>
    <mergeCell ref="A2:H2"/>
    <mergeCell ref="A3:H3"/>
    <mergeCell ref="H4:H5"/>
    <mergeCell ref="A8:A9"/>
    <mergeCell ref="B8:B9"/>
    <mergeCell ref="C8:C9"/>
    <mergeCell ref="D8:E9"/>
  </mergeCells>
  <pageMargins left="0.5" right="0.25" top="0.25" bottom="0.25" header="0.4" footer="0.41"/>
  <pageSetup paperSize="5" scale="9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IV254"/>
  <sheetViews>
    <sheetView topLeftCell="B203" zoomScale="85" zoomScaleNormal="85" workbookViewId="0">
      <selection activeCell="E208" sqref="E208"/>
    </sheetView>
  </sheetViews>
  <sheetFormatPr defaultRowHeight="12.75" x14ac:dyDescent="0.2"/>
  <cols>
    <col min="1" max="1" width="11.7109375" customWidth="1"/>
    <col min="4" max="4" width="47.5703125" customWidth="1"/>
    <col min="5" max="5" width="16.28515625" customWidth="1"/>
    <col min="6" max="6" width="18.5703125" customWidth="1"/>
    <col min="7" max="7" width="19.5703125" customWidth="1"/>
    <col min="9" max="9" width="11.85546875" bestFit="1" customWidth="1"/>
  </cols>
  <sheetData>
    <row r="3" spans="1:10" s="1" customFormat="1" ht="18" x14ac:dyDescent="0.25">
      <c r="A3" s="172" t="s">
        <v>3</v>
      </c>
      <c r="B3" s="172"/>
      <c r="C3" s="172"/>
      <c r="D3" s="172"/>
      <c r="E3" s="172"/>
      <c r="F3" s="172"/>
      <c r="G3" s="172"/>
      <c r="H3" s="37"/>
      <c r="I3" s="51"/>
    </row>
    <row r="4" spans="1:10" s="1" customFormat="1" ht="15.75" x14ac:dyDescent="0.25">
      <c r="A4" s="173"/>
      <c r="B4" s="173"/>
      <c r="C4" s="173"/>
      <c r="D4" s="173"/>
      <c r="E4" s="173"/>
      <c r="F4" s="173"/>
      <c r="G4" s="173"/>
      <c r="H4" s="38"/>
      <c r="I4" s="51"/>
    </row>
    <row r="5" spans="1:10" s="1" customFormat="1" ht="16.5" customHeight="1" x14ac:dyDescent="0.2">
      <c r="A5" s="39" t="s">
        <v>45</v>
      </c>
      <c r="B5" s="39"/>
      <c r="C5" s="1" t="s">
        <v>102</v>
      </c>
      <c r="D5" s="2"/>
      <c r="E5" s="7"/>
      <c r="F5" s="7"/>
      <c r="G5" s="200"/>
      <c r="I5" s="51"/>
    </row>
    <row r="6" spans="1:10" s="1" customFormat="1" ht="16.5" customHeight="1" x14ac:dyDescent="0.2">
      <c r="A6" s="1" t="s">
        <v>12</v>
      </c>
      <c r="C6" s="1" t="s">
        <v>103</v>
      </c>
      <c r="D6" s="2"/>
      <c r="E6" s="7"/>
      <c r="F6" s="7"/>
      <c r="G6" s="200"/>
      <c r="I6" s="51"/>
    </row>
    <row r="7" spans="1:10" s="1" customFormat="1" ht="16.5" customHeight="1" x14ac:dyDescent="0.25">
      <c r="A7" s="1" t="s">
        <v>10</v>
      </c>
      <c r="C7" s="1" t="s">
        <v>104</v>
      </c>
      <c r="D7" s="2"/>
      <c r="E7" s="40"/>
      <c r="F7" s="40" t="s">
        <v>196</v>
      </c>
      <c r="G7" s="7"/>
      <c r="I7" s="51"/>
    </row>
    <row r="8" spans="1:10" s="1" customFormat="1" ht="9" customHeight="1" thickBot="1" x14ac:dyDescent="0.25">
      <c r="D8" s="2"/>
      <c r="E8" s="7"/>
      <c r="F8" s="7"/>
      <c r="G8" s="7"/>
      <c r="I8" s="51"/>
    </row>
    <row r="9" spans="1:10" s="1" customFormat="1" ht="15.75" thickTop="1" x14ac:dyDescent="0.2">
      <c r="A9" s="175" t="s">
        <v>0</v>
      </c>
      <c r="B9" s="177" t="s">
        <v>13</v>
      </c>
      <c r="C9" s="177" t="s">
        <v>14</v>
      </c>
      <c r="D9" s="179" t="s">
        <v>4</v>
      </c>
      <c r="E9" s="59" t="s">
        <v>1</v>
      </c>
      <c r="F9" s="59" t="s">
        <v>2</v>
      </c>
      <c r="G9" s="60" t="s">
        <v>15</v>
      </c>
      <c r="I9" s="51"/>
    </row>
    <row r="10" spans="1:10" s="1" customFormat="1" ht="15" x14ac:dyDescent="0.2">
      <c r="A10" s="176"/>
      <c r="B10" s="178"/>
      <c r="C10" s="178"/>
      <c r="D10" s="181"/>
      <c r="E10" s="61" t="s">
        <v>17</v>
      </c>
      <c r="F10" s="61" t="s">
        <v>17</v>
      </c>
      <c r="G10" s="62" t="s">
        <v>17</v>
      </c>
      <c r="I10" s="51"/>
    </row>
    <row r="11" spans="1:10" s="1" customFormat="1" ht="15.75" thickBot="1" x14ac:dyDescent="0.25">
      <c r="A11" s="63">
        <v>1</v>
      </c>
      <c r="B11" s="64">
        <v>2</v>
      </c>
      <c r="C11" s="65">
        <v>3</v>
      </c>
      <c r="D11" s="67">
        <v>4</v>
      </c>
      <c r="E11" s="64">
        <v>5</v>
      </c>
      <c r="F11" s="65">
        <v>6</v>
      </c>
      <c r="G11" s="66">
        <v>7</v>
      </c>
      <c r="I11" s="51"/>
    </row>
    <row r="12" spans="1:10" s="1" customFormat="1" ht="20.100000000000001" customHeight="1" x14ac:dyDescent="0.2">
      <c r="A12" s="29" t="s">
        <v>192</v>
      </c>
      <c r="B12" s="28"/>
      <c r="C12" s="25">
        <v>1</v>
      </c>
      <c r="D12" s="44" t="s">
        <v>195</v>
      </c>
      <c r="E12" s="91">
        <v>8652915</v>
      </c>
      <c r="F12" s="91"/>
      <c r="G12" s="92">
        <f>E12</f>
        <v>8652915</v>
      </c>
      <c r="I12" s="51"/>
    </row>
    <row r="13" spans="1:10" s="1" customFormat="1" ht="20.100000000000001" customHeight="1" x14ac:dyDescent="0.2">
      <c r="A13" s="46" t="s">
        <v>197</v>
      </c>
      <c r="B13" s="21"/>
      <c r="C13" s="25">
        <v>2</v>
      </c>
      <c r="D13" s="15" t="s">
        <v>198</v>
      </c>
      <c r="E13" s="93">
        <v>50000000</v>
      </c>
      <c r="F13" s="93"/>
      <c r="G13" s="106">
        <f>(G12+E13-F13)</f>
        <v>58652915</v>
      </c>
      <c r="I13" s="52"/>
    </row>
    <row r="14" spans="1:10" s="1" customFormat="1" ht="20.100000000000001" customHeight="1" x14ac:dyDescent="0.2">
      <c r="A14" s="30" t="s">
        <v>199</v>
      </c>
      <c r="B14" s="22"/>
      <c r="C14" s="26">
        <v>3</v>
      </c>
      <c r="D14" s="4" t="s">
        <v>200</v>
      </c>
      <c r="E14" s="107">
        <v>5189</v>
      </c>
      <c r="F14" s="107"/>
      <c r="G14" s="106">
        <v>58658104</v>
      </c>
      <c r="I14" s="52">
        <v>4400000</v>
      </c>
    </row>
    <row r="15" spans="1:10" s="1" customFormat="1" ht="20.100000000000001" customHeight="1" x14ac:dyDescent="0.2">
      <c r="A15" s="82" t="s">
        <v>199</v>
      </c>
      <c r="B15" s="23"/>
      <c r="C15" s="27">
        <v>4</v>
      </c>
      <c r="D15" s="83" t="s">
        <v>115</v>
      </c>
      <c r="E15" s="108"/>
      <c r="F15" s="108">
        <v>1038</v>
      </c>
      <c r="G15" s="94">
        <v>58657066</v>
      </c>
      <c r="I15" s="53"/>
      <c r="J15" s="47"/>
    </row>
    <row r="16" spans="1:10" s="1" customFormat="1" ht="20.100000000000001" customHeight="1" thickBot="1" x14ac:dyDescent="0.25">
      <c r="A16" s="84" t="s">
        <v>199</v>
      </c>
      <c r="B16" s="84"/>
      <c r="C16" s="85">
        <v>5</v>
      </c>
      <c r="D16" s="86" t="s">
        <v>201</v>
      </c>
      <c r="E16" s="109"/>
      <c r="F16" s="109">
        <v>10000</v>
      </c>
      <c r="G16" s="109">
        <v>58647066</v>
      </c>
      <c r="I16" s="53"/>
      <c r="J16" s="47"/>
    </row>
    <row r="17" spans="1:9" s="1" customFormat="1" ht="20.100000000000001" customHeight="1" thickBot="1" x14ac:dyDescent="0.25">
      <c r="A17" s="201" t="s">
        <v>79</v>
      </c>
      <c r="B17" s="202"/>
      <c r="C17" s="202"/>
      <c r="D17" s="202"/>
      <c r="E17" s="110"/>
      <c r="F17" s="111"/>
      <c r="G17" s="111">
        <f>G16</f>
        <v>58647066</v>
      </c>
      <c r="I17" s="51"/>
    </row>
    <row r="18" spans="1:9" ht="13.5" thickTop="1" x14ac:dyDescent="0.2"/>
    <row r="20" spans="1:9" s="1" customFormat="1" ht="16.5" customHeight="1" x14ac:dyDescent="0.2">
      <c r="A20" s="39" t="s">
        <v>45</v>
      </c>
      <c r="B20" s="39"/>
      <c r="C20" s="1" t="s">
        <v>102</v>
      </c>
      <c r="D20" s="2"/>
      <c r="E20" s="7"/>
      <c r="F20" s="7"/>
      <c r="G20" s="200"/>
      <c r="I20" s="51"/>
    </row>
    <row r="21" spans="1:9" s="1" customFormat="1" ht="16.5" customHeight="1" x14ac:dyDescent="0.2">
      <c r="A21" s="1" t="s">
        <v>12</v>
      </c>
      <c r="C21" s="1" t="s">
        <v>103</v>
      </c>
      <c r="D21" s="2"/>
      <c r="E21" s="7"/>
      <c r="F21" s="7"/>
      <c r="G21" s="200"/>
      <c r="I21" s="51"/>
    </row>
    <row r="22" spans="1:9" s="1" customFormat="1" ht="16.5" customHeight="1" thickBot="1" x14ac:dyDescent="0.3">
      <c r="A22" s="1" t="s">
        <v>10</v>
      </c>
      <c r="C22" s="1" t="s">
        <v>104</v>
      </c>
      <c r="D22" s="2"/>
      <c r="E22" s="40"/>
      <c r="F22" s="40" t="s">
        <v>203</v>
      </c>
      <c r="G22" s="7"/>
      <c r="I22" s="51"/>
    </row>
    <row r="23" spans="1:9" s="1" customFormat="1" ht="15.75" thickTop="1" x14ac:dyDescent="0.2">
      <c r="A23" s="175" t="s">
        <v>0</v>
      </c>
      <c r="B23" s="177" t="s">
        <v>13</v>
      </c>
      <c r="C23" s="177" t="s">
        <v>14</v>
      </c>
      <c r="D23" s="179" t="s">
        <v>4</v>
      </c>
      <c r="E23" s="59" t="s">
        <v>1</v>
      </c>
      <c r="F23" s="59" t="s">
        <v>2</v>
      </c>
      <c r="G23" s="60" t="s">
        <v>15</v>
      </c>
      <c r="I23" s="51"/>
    </row>
    <row r="24" spans="1:9" s="1" customFormat="1" ht="15" x14ac:dyDescent="0.2">
      <c r="A24" s="176"/>
      <c r="B24" s="178"/>
      <c r="C24" s="178"/>
      <c r="D24" s="181"/>
      <c r="E24" s="61" t="s">
        <v>17</v>
      </c>
      <c r="F24" s="61" t="s">
        <v>17</v>
      </c>
      <c r="G24" s="62" t="s">
        <v>17</v>
      </c>
      <c r="I24" s="51"/>
    </row>
    <row r="25" spans="1:9" s="1" customFormat="1" ht="15" x14ac:dyDescent="0.2">
      <c r="A25" s="68">
        <v>1</v>
      </c>
      <c r="B25" s="69">
        <v>2</v>
      </c>
      <c r="C25" s="70">
        <v>3</v>
      </c>
      <c r="D25" s="75">
        <v>4</v>
      </c>
      <c r="E25" s="69">
        <v>5</v>
      </c>
      <c r="F25" s="70">
        <v>6</v>
      </c>
      <c r="G25" s="71">
        <v>7</v>
      </c>
      <c r="I25" s="51"/>
    </row>
    <row r="26" spans="1:9" s="1" customFormat="1" ht="20.100000000000001" customHeight="1" x14ac:dyDescent="0.2">
      <c r="A26" s="72">
        <v>44197</v>
      </c>
      <c r="B26" s="73"/>
      <c r="C26" s="73"/>
      <c r="D26" s="73" t="s">
        <v>202</v>
      </c>
      <c r="E26" s="112">
        <f>G17</f>
        <v>58647066</v>
      </c>
      <c r="F26" s="112"/>
      <c r="G26" s="112">
        <f>E26</f>
        <v>58647066</v>
      </c>
      <c r="I26" s="51"/>
    </row>
    <row r="27" spans="1:9" s="1" customFormat="1" ht="20.100000000000001" customHeight="1" x14ac:dyDescent="0.2">
      <c r="A27" s="29" t="s">
        <v>163</v>
      </c>
      <c r="B27" s="28"/>
      <c r="C27" s="25"/>
      <c r="D27" s="44" t="s">
        <v>114</v>
      </c>
      <c r="E27" s="91">
        <v>45563</v>
      </c>
      <c r="F27" s="91"/>
      <c r="G27" s="92">
        <f>(G26+E27)-F27</f>
        <v>58692629</v>
      </c>
      <c r="I27" s="51"/>
    </row>
    <row r="28" spans="1:9" s="1" customFormat="1" ht="20.100000000000001" customHeight="1" x14ac:dyDescent="0.2">
      <c r="A28" s="29" t="s">
        <v>163</v>
      </c>
      <c r="B28" s="28"/>
      <c r="C28" s="25"/>
      <c r="D28" s="44" t="s">
        <v>115</v>
      </c>
      <c r="E28" s="91"/>
      <c r="F28" s="91">
        <v>9113</v>
      </c>
      <c r="G28" s="92">
        <f>(G27+E28)-F28</f>
        <v>58683516</v>
      </c>
      <c r="I28" s="51"/>
    </row>
    <row r="29" spans="1:9" s="1" customFormat="1" ht="20.100000000000001" customHeight="1" x14ac:dyDescent="0.2">
      <c r="A29" s="46" t="s">
        <v>163</v>
      </c>
      <c r="B29" s="21"/>
      <c r="C29" s="25"/>
      <c r="D29" s="15" t="s">
        <v>109</v>
      </c>
      <c r="E29" s="93"/>
      <c r="F29" s="93">
        <v>10000</v>
      </c>
      <c r="G29" s="92">
        <f>(G28+E29)-F29</f>
        <v>58673516</v>
      </c>
      <c r="I29" s="52"/>
    </row>
    <row r="30" spans="1:9" s="1" customFormat="1" ht="20.100000000000001" customHeight="1" thickBot="1" x14ac:dyDescent="0.25">
      <c r="A30" s="30"/>
      <c r="B30" s="22"/>
      <c r="C30" s="26"/>
      <c r="D30" s="4"/>
      <c r="E30" s="107"/>
      <c r="F30" s="107"/>
      <c r="G30" s="106"/>
      <c r="I30" s="52">
        <v>4400000</v>
      </c>
    </row>
    <row r="31" spans="1:9" s="1" customFormat="1" ht="20.100000000000001" customHeight="1" thickBot="1" x14ac:dyDescent="0.25">
      <c r="A31" s="197" t="s">
        <v>79</v>
      </c>
      <c r="B31" s="198"/>
      <c r="C31" s="198"/>
      <c r="D31" s="198"/>
      <c r="E31" s="95"/>
      <c r="F31" s="96"/>
      <c r="G31" s="97">
        <f>(G29)</f>
        <v>58673516</v>
      </c>
      <c r="I31" s="51"/>
    </row>
    <row r="32" spans="1:9" ht="14.25" customHeight="1" thickTop="1" x14ac:dyDescent="0.2">
      <c r="E32" s="7"/>
      <c r="F32" s="7"/>
      <c r="G32" s="200"/>
    </row>
    <row r="33" spans="1:7" ht="68.25" customHeight="1" x14ac:dyDescent="0.2">
      <c r="E33" s="7"/>
      <c r="F33" s="7"/>
      <c r="G33" s="200"/>
    </row>
    <row r="34" spans="1:7" ht="14.25" customHeight="1" x14ac:dyDescent="0.2">
      <c r="A34" s="39" t="s">
        <v>45</v>
      </c>
      <c r="B34" s="39"/>
      <c r="C34" s="1" t="s">
        <v>102</v>
      </c>
      <c r="D34" s="2"/>
      <c r="E34" s="7"/>
      <c r="F34" s="7"/>
      <c r="G34" s="200"/>
    </row>
    <row r="35" spans="1:7" ht="14.25" x14ac:dyDescent="0.2">
      <c r="A35" s="1" t="s">
        <v>12</v>
      </c>
      <c r="B35" s="1"/>
      <c r="C35" s="1" t="s">
        <v>103</v>
      </c>
      <c r="D35" s="2"/>
      <c r="E35" s="7"/>
      <c r="F35" s="7"/>
      <c r="G35" s="200"/>
    </row>
    <row r="36" spans="1:7" ht="15.75" thickBot="1" x14ac:dyDescent="0.3">
      <c r="A36" s="1" t="s">
        <v>10</v>
      </c>
      <c r="B36" s="1"/>
      <c r="C36" s="1" t="s">
        <v>104</v>
      </c>
      <c r="D36" s="2"/>
      <c r="E36" s="40"/>
      <c r="F36" s="40" t="s">
        <v>204</v>
      </c>
      <c r="G36" s="7"/>
    </row>
    <row r="37" spans="1:7" ht="15.75" thickTop="1" x14ac:dyDescent="0.2">
      <c r="A37" s="175" t="s">
        <v>0</v>
      </c>
      <c r="B37" s="177" t="s">
        <v>13</v>
      </c>
      <c r="C37" s="177" t="s">
        <v>14</v>
      </c>
      <c r="D37" s="179" t="s">
        <v>4</v>
      </c>
      <c r="E37" s="59" t="s">
        <v>1</v>
      </c>
      <c r="F37" s="59" t="s">
        <v>2</v>
      </c>
      <c r="G37" s="60" t="s">
        <v>15</v>
      </c>
    </row>
    <row r="38" spans="1:7" ht="15" x14ac:dyDescent="0.2">
      <c r="A38" s="176"/>
      <c r="B38" s="178"/>
      <c r="C38" s="178"/>
      <c r="D38" s="181"/>
      <c r="E38" s="61" t="s">
        <v>17</v>
      </c>
      <c r="F38" s="61" t="s">
        <v>17</v>
      </c>
      <c r="G38" s="62" t="s">
        <v>17</v>
      </c>
    </row>
    <row r="39" spans="1:7" ht="15" x14ac:dyDescent="0.2">
      <c r="A39" s="68">
        <v>1</v>
      </c>
      <c r="B39" s="69">
        <v>2</v>
      </c>
      <c r="C39" s="70">
        <v>3</v>
      </c>
      <c r="D39" s="74">
        <v>4</v>
      </c>
      <c r="E39" s="69">
        <v>5</v>
      </c>
      <c r="F39" s="70">
        <v>6</v>
      </c>
      <c r="G39" s="71">
        <v>7</v>
      </c>
    </row>
    <row r="40" spans="1:7" ht="14.25" x14ac:dyDescent="0.2">
      <c r="A40" s="76">
        <v>44198</v>
      </c>
      <c r="B40" s="54"/>
      <c r="C40" s="54"/>
      <c r="D40" s="73" t="s">
        <v>120</v>
      </c>
      <c r="E40" s="90">
        <f>G31</f>
        <v>58673516</v>
      </c>
      <c r="F40" s="90"/>
      <c r="G40" s="90">
        <f>E40</f>
        <v>58673516</v>
      </c>
    </row>
    <row r="41" spans="1:7" ht="14.25" x14ac:dyDescent="0.2">
      <c r="A41" s="88" t="s">
        <v>206</v>
      </c>
      <c r="B41" s="78"/>
      <c r="C41" s="79"/>
      <c r="D41" s="80" t="s">
        <v>207</v>
      </c>
      <c r="E41" s="89"/>
      <c r="F41" s="90">
        <v>25000000</v>
      </c>
      <c r="G41" s="90">
        <f>G40+E41-F41</f>
        <v>33673516</v>
      </c>
    </row>
    <row r="42" spans="1:7" ht="14.25" x14ac:dyDescent="0.2">
      <c r="A42" s="29" t="s">
        <v>205</v>
      </c>
      <c r="B42" s="28"/>
      <c r="C42" s="25"/>
      <c r="D42" s="44" t="s">
        <v>114</v>
      </c>
      <c r="E42" s="91">
        <v>28845</v>
      </c>
      <c r="F42" s="91"/>
      <c r="G42" s="92">
        <f>(G41+E42)</f>
        <v>33702361</v>
      </c>
    </row>
    <row r="43" spans="1:7" ht="14.25" x14ac:dyDescent="0.2">
      <c r="A43" s="29" t="s">
        <v>205</v>
      </c>
      <c r="B43" s="28"/>
      <c r="C43" s="25"/>
      <c r="D43" s="44" t="s">
        <v>115</v>
      </c>
      <c r="E43" s="91"/>
      <c r="F43" s="91">
        <v>5769</v>
      </c>
      <c r="G43" s="92">
        <f>(G42+E43)-F43</f>
        <v>33696592</v>
      </c>
    </row>
    <row r="44" spans="1:7" ht="14.25" x14ac:dyDescent="0.2">
      <c r="A44" s="46" t="s">
        <v>163</v>
      </c>
      <c r="B44" s="21"/>
      <c r="C44" s="25"/>
      <c r="D44" s="15" t="s">
        <v>109</v>
      </c>
      <c r="E44" s="93"/>
      <c r="F44" s="93">
        <v>10000</v>
      </c>
      <c r="G44" s="92">
        <f>(G43+E44)-F44</f>
        <v>33686592</v>
      </c>
    </row>
    <row r="45" spans="1:7" ht="13.5" thickBot="1" x14ac:dyDescent="0.25">
      <c r="A45" s="30"/>
      <c r="B45" s="23"/>
      <c r="C45" s="27"/>
      <c r="D45" s="19"/>
      <c r="E45" s="93"/>
      <c r="F45" s="93"/>
      <c r="G45" s="94"/>
    </row>
    <row r="46" spans="1:7" ht="13.5" thickBot="1" x14ac:dyDescent="0.25">
      <c r="A46" s="197" t="s">
        <v>79</v>
      </c>
      <c r="B46" s="198"/>
      <c r="C46" s="198"/>
      <c r="D46" s="198"/>
      <c r="E46" s="95"/>
      <c r="F46" s="96"/>
      <c r="G46" s="97">
        <f>G44</f>
        <v>33686592</v>
      </c>
    </row>
    <row r="47" spans="1:7" ht="13.5" thickTop="1" x14ac:dyDescent="0.2"/>
    <row r="49" spans="1:7" ht="14.25" x14ac:dyDescent="0.2">
      <c r="A49" s="39" t="s">
        <v>45</v>
      </c>
      <c r="B49" s="39"/>
      <c r="C49" s="1" t="s">
        <v>102</v>
      </c>
      <c r="D49" s="2"/>
      <c r="E49" s="7"/>
      <c r="F49" s="7"/>
      <c r="G49" s="200"/>
    </row>
    <row r="50" spans="1:7" ht="14.25" x14ac:dyDescent="0.2">
      <c r="A50" s="1" t="s">
        <v>12</v>
      </c>
      <c r="B50" s="1"/>
      <c r="C50" s="1" t="s">
        <v>103</v>
      </c>
      <c r="D50" s="2"/>
      <c r="E50" s="7"/>
      <c r="F50" s="7"/>
      <c r="G50" s="200"/>
    </row>
    <row r="51" spans="1:7" ht="15.75" thickBot="1" x14ac:dyDescent="0.3">
      <c r="A51" s="1" t="s">
        <v>10</v>
      </c>
      <c r="B51" s="1"/>
      <c r="C51" s="1" t="s">
        <v>104</v>
      </c>
      <c r="D51" s="2"/>
      <c r="E51" s="40"/>
      <c r="F51" s="40" t="s">
        <v>208</v>
      </c>
      <c r="G51" s="7"/>
    </row>
    <row r="52" spans="1:7" ht="15.75" thickTop="1" x14ac:dyDescent="0.2">
      <c r="A52" s="175" t="s">
        <v>0</v>
      </c>
      <c r="B52" s="177" t="s">
        <v>13</v>
      </c>
      <c r="C52" s="177" t="s">
        <v>14</v>
      </c>
      <c r="D52" s="179" t="s">
        <v>4</v>
      </c>
      <c r="E52" s="59" t="s">
        <v>1</v>
      </c>
      <c r="F52" s="59" t="s">
        <v>2</v>
      </c>
      <c r="G52" s="60" t="s">
        <v>15</v>
      </c>
    </row>
    <row r="53" spans="1:7" ht="15" x14ac:dyDescent="0.2">
      <c r="A53" s="176"/>
      <c r="B53" s="178"/>
      <c r="C53" s="178"/>
      <c r="D53" s="181"/>
      <c r="E53" s="61" t="s">
        <v>17</v>
      </c>
      <c r="F53" s="61" t="s">
        <v>17</v>
      </c>
      <c r="G53" s="62" t="s">
        <v>17</v>
      </c>
    </row>
    <row r="54" spans="1:7" ht="15" x14ac:dyDescent="0.2">
      <c r="A54" s="68">
        <v>1</v>
      </c>
      <c r="B54" s="69">
        <v>2</v>
      </c>
      <c r="C54" s="70">
        <v>3</v>
      </c>
      <c r="D54" s="75">
        <v>4</v>
      </c>
      <c r="E54" s="69">
        <v>5</v>
      </c>
      <c r="F54" s="70">
        <v>6</v>
      </c>
      <c r="G54" s="71">
        <v>7</v>
      </c>
    </row>
    <row r="55" spans="1:7" ht="14.25" x14ac:dyDescent="0.2">
      <c r="A55" s="76">
        <v>44199</v>
      </c>
      <c r="B55" s="54"/>
      <c r="C55" s="54"/>
      <c r="D55" s="73" t="s">
        <v>122</v>
      </c>
      <c r="E55" s="113">
        <f>G46</f>
        <v>33686592</v>
      </c>
      <c r="F55" s="114"/>
      <c r="G55" s="113">
        <f>E55</f>
        <v>33686592</v>
      </c>
    </row>
    <row r="56" spans="1:7" ht="14.25" x14ac:dyDescent="0.2">
      <c r="A56" s="87" t="s">
        <v>210</v>
      </c>
      <c r="B56" s="78"/>
      <c r="C56" s="79"/>
      <c r="D56" s="80" t="s">
        <v>211</v>
      </c>
      <c r="E56" s="115">
        <v>6730000</v>
      </c>
      <c r="F56" s="116"/>
      <c r="G56" s="113">
        <f>G55+E56-F56</f>
        <v>40416592</v>
      </c>
    </row>
    <row r="57" spans="1:7" ht="14.25" x14ac:dyDescent="0.2">
      <c r="A57" s="87" t="s">
        <v>212</v>
      </c>
      <c r="B57" s="78"/>
      <c r="C57" s="79"/>
      <c r="D57" s="80" t="s">
        <v>213</v>
      </c>
      <c r="E57" s="90"/>
      <c r="F57" s="115">
        <v>25000000</v>
      </c>
      <c r="G57" s="113">
        <f>G56+E57-F57</f>
        <v>15416592</v>
      </c>
    </row>
    <row r="58" spans="1:7" ht="14.25" x14ac:dyDescent="0.2">
      <c r="A58" s="29" t="s">
        <v>209</v>
      </c>
      <c r="B58" s="28"/>
      <c r="C58" s="25"/>
      <c r="D58" s="44" t="s">
        <v>114</v>
      </c>
      <c r="E58" s="91">
        <v>20807</v>
      </c>
      <c r="F58" s="91"/>
      <c r="G58" s="92">
        <f>(G57+E58)</f>
        <v>15437399</v>
      </c>
    </row>
    <row r="59" spans="1:7" ht="14.25" x14ac:dyDescent="0.2">
      <c r="A59" s="29" t="s">
        <v>209</v>
      </c>
      <c r="B59" s="28"/>
      <c r="C59" s="25"/>
      <c r="D59" s="44" t="s">
        <v>115</v>
      </c>
      <c r="E59" s="91"/>
      <c r="F59" s="91">
        <v>4162</v>
      </c>
      <c r="G59" s="92">
        <f>(G58+E59)-F59</f>
        <v>15433237</v>
      </c>
    </row>
    <row r="60" spans="1:7" ht="14.25" x14ac:dyDescent="0.2">
      <c r="A60" s="29" t="s">
        <v>209</v>
      </c>
      <c r="B60" s="21"/>
      <c r="C60" s="25"/>
      <c r="D60" s="15" t="s">
        <v>109</v>
      </c>
      <c r="E60" s="93"/>
      <c r="F60" s="93">
        <v>10000</v>
      </c>
      <c r="G60" s="92">
        <f>(G59+E60)-F60</f>
        <v>15423237</v>
      </c>
    </row>
    <row r="61" spans="1:7" ht="13.5" thickBot="1" x14ac:dyDescent="0.25">
      <c r="A61" s="30"/>
      <c r="B61" s="23"/>
      <c r="C61" s="27"/>
      <c r="D61" s="19"/>
      <c r="E61" s="93"/>
      <c r="F61" s="93"/>
      <c r="G61" s="94"/>
    </row>
    <row r="62" spans="1:7" ht="13.5" thickBot="1" x14ac:dyDescent="0.25">
      <c r="A62" s="197" t="s">
        <v>79</v>
      </c>
      <c r="B62" s="198"/>
      <c r="C62" s="198"/>
      <c r="D62" s="198"/>
      <c r="E62" s="95"/>
      <c r="F62" s="96"/>
      <c r="G62" s="97">
        <f>G60</f>
        <v>15423237</v>
      </c>
    </row>
    <row r="63" spans="1:7" ht="13.5" thickTop="1" x14ac:dyDescent="0.2"/>
    <row r="64" spans="1:7" ht="14.25" x14ac:dyDescent="0.2">
      <c r="A64" s="39" t="s">
        <v>45</v>
      </c>
      <c r="B64" s="39"/>
      <c r="C64" s="1" t="s">
        <v>102</v>
      </c>
      <c r="D64" s="2"/>
      <c r="E64" s="7"/>
      <c r="F64" s="7"/>
      <c r="G64" s="200"/>
    </row>
    <row r="65" spans="1:7" ht="14.25" x14ac:dyDescent="0.2">
      <c r="A65" s="1" t="s">
        <v>12</v>
      </c>
      <c r="B65" s="1"/>
      <c r="C65" s="1" t="s">
        <v>103</v>
      </c>
      <c r="D65" s="2"/>
      <c r="E65" s="7"/>
      <c r="F65" s="7"/>
      <c r="G65" s="200"/>
    </row>
    <row r="66" spans="1:7" ht="15.75" thickBot="1" x14ac:dyDescent="0.3">
      <c r="A66" s="1" t="s">
        <v>10</v>
      </c>
      <c r="B66" s="1"/>
      <c r="C66" s="1" t="s">
        <v>104</v>
      </c>
      <c r="D66" s="2"/>
      <c r="E66" s="40"/>
      <c r="F66" s="40" t="s">
        <v>214</v>
      </c>
      <c r="G66" s="7"/>
    </row>
    <row r="67" spans="1:7" ht="15.75" thickTop="1" x14ac:dyDescent="0.2">
      <c r="A67" s="175" t="s">
        <v>0</v>
      </c>
      <c r="B67" s="177" t="s">
        <v>13</v>
      </c>
      <c r="C67" s="177" t="s">
        <v>14</v>
      </c>
      <c r="D67" s="179" t="s">
        <v>4</v>
      </c>
      <c r="E67" s="59" t="s">
        <v>1</v>
      </c>
      <c r="F67" s="59" t="s">
        <v>2</v>
      </c>
      <c r="G67" s="60" t="s">
        <v>15</v>
      </c>
    </row>
    <row r="68" spans="1:7" ht="15" x14ac:dyDescent="0.2">
      <c r="A68" s="176"/>
      <c r="B68" s="178"/>
      <c r="C68" s="178"/>
      <c r="D68" s="181"/>
      <c r="E68" s="61" t="s">
        <v>17</v>
      </c>
      <c r="F68" s="61" t="s">
        <v>17</v>
      </c>
      <c r="G68" s="62" t="s">
        <v>17</v>
      </c>
    </row>
    <row r="69" spans="1:7" ht="15" x14ac:dyDescent="0.2">
      <c r="A69" s="68">
        <v>1</v>
      </c>
      <c r="B69" s="69">
        <v>2</v>
      </c>
      <c r="C69" s="70">
        <v>3</v>
      </c>
      <c r="D69" s="75">
        <v>4</v>
      </c>
      <c r="E69" s="69">
        <v>5</v>
      </c>
      <c r="F69" s="70">
        <v>6</v>
      </c>
      <c r="G69" s="71">
        <v>7</v>
      </c>
    </row>
    <row r="70" spans="1:7" ht="14.25" x14ac:dyDescent="0.2">
      <c r="A70" s="76">
        <v>44200</v>
      </c>
      <c r="B70" s="54"/>
      <c r="C70" s="54"/>
      <c r="D70" s="73" t="s">
        <v>127</v>
      </c>
      <c r="E70" s="113">
        <f>G62</f>
        <v>15423237</v>
      </c>
      <c r="F70" s="114"/>
      <c r="G70" s="113">
        <f>E70</f>
        <v>15423237</v>
      </c>
    </row>
    <row r="71" spans="1:7" ht="14.25" x14ac:dyDescent="0.2">
      <c r="A71" s="29" t="s">
        <v>215</v>
      </c>
      <c r="B71" s="28"/>
      <c r="C71" s="25"/>
      <c r="D71" s="44" t="s">
        <v>114</v>
      </c>
      <c r="E71" s="91">
        <v>8567</v>
      </c>
      <c r="F71" s="91"/>
      <c r="G71" s="92">
        <f>(G70+E71)</f>
        <v>15431804</v>
      </c>
    </row>
    <row r="72" spans="1:7" ht="14.25" x14ac:dyDescent="0.2">
      <c r="A72" s="29" t="s">
        <v>215</v>
      </c>
      <c r="B72" s="28"/>
      <c r="C72" s="25"/>
      <c r="D72" s="44" t="s">
        <v>115</v>
      </c>
      <c r="E72" s="91"/>
      <c r="F72" s="91">
        <v>1714</v>
      </c>
      <c r="G72" s="92">
        <f>(G71+E72)-F72</f>
        <v>15430090</v>
      </c>
    </row>
    <row r="73" spans="1:7" ht="14.25" x14ac:dyDescent="0.2">
      <c r="A73" s="29" t="s">
        <v>215</v>
      </c>
      <c r="B73" s="21"/>
      <c r="C73" s="25"/>
      <c r="D73" s="15" t="s">
        <v>109</v>
      </c>
      <c r="E73" s="93"/>
      <c r="F73" s="93">
        <v>10000</v>
      </c>
      <c r="G73" s="92">
        <f>(G72+E73)-F73</f>
        <v>15420090</v>
      </c>
    </row>
    <row r="74" spans="1:7" ht="13.5" thickBot="1" x14ac:dyDescent="0.25">
      <c r="A74" s="30"/>
      <c r="B74" s="23"/>
      <c r="C74" s="27"/>
      <c r="D74" s="19"/>
      <c r="E74" s="93"/>
      <c r="F74" s="93"/>
      <c r="G74" s="94"/>
    </row>
    <row r="75" spans="1:7" ht="13.5" thickBot="1" x14ac:dyDescent="0.25">
      <c r="A75" s="197" t="s">
        <v>79</v>
      </c>
      <c r="B75" s="198"/>
      <c r="C75" s="198"/>
      <c r="D75" s="198"/>
      <c r="E75" s="95"/>
      <c r="F75" s="96"/>
      <c r="G75" s="97">
        <f>G73</f>
        <v>15420090</v>
      </c>
    </row>
    <row r="76" spans="1:7" ht="13.5" thickTop="1" x14ac:dyDescent="0.2"/>
    <row r="78" spans="1:7" ht="14.25" x14ac:dyDescent="0.2">
      <c r="A78" s="39" t="s">
        <v>45</v>
      </c>
      <c r="B78" s="39"/>
      <c r="C78" s="1" t="s">
        <v>102</v>
      </c>
      <c r="D78" s="2"/>
      <c r="E78" s="7"/>
      <c r="F78" s="7"/>
      <c r="G78" s="200"/>
    </row>
    <row r="79" spans="1:7" ht="14.25" x14ac:dyDescent="0.2">
      <c r="A79" s="1" t="s">
        <v>12</v>
      </c>
      <c r="B79" s="1"/>
      <c r="C79" s="1" t="s">
        <v>103</v>
      </c>
      <c r="D79" s="2"/>
      <c r="E79" s="7"/>
      <c r="F79" s="7"/>
      <c r="G79" s="200"/>
    </row>
    <row r="80" spans="1:7" ht="15.75" thickBot="1" x14ac:dyDescent="0.3">
      <c r="A80" s="1" t="s">
        <v>10</v>
      </c>
      <c r="B80" s="1"/>
      <c r="C80" s="1" t="s">
        <v>104</v>
      </c>
      <c r="D80" s="2"/>
      <c r="E80" s="40"/>
      <c r="F80" s="40" t="s">
        <v>216</v>
      </c>
      <c r="G80" s="7"/>
    </row>
    <row r="81" spans="1:7" ht="15.75" thickTop="1" x14ac:dyDescent="0.2">
      <c r="A81" s="175" t="s">
        <v>0</v>
      </c>
      <c r="B81" s="177" t="s">
        <v>13</v>
      </c>
      <c r="C81" s="177" t="s">
        <v>14</v>
      </c>
      <c r="D81" s="179" t="s">
        <v>4</v>
      </c>
      <c r="E81" s="59" t="s">
        <v>1</v>
      </c>
      <c r="F81" s="59" t="s">
        <v>2</v>
      </c>
      <c r="G81" s="60" t="s">
        <v>15</v>
      </c>
    </row>
    <row r="82" spans="1:7" ht="15" x14ac:dyDescent="0.2">
      <c r="A82" s="176"/>
      <c r="B82" s="178"/>
      <c r="C82" s="178"/>
      <c r="D82" s="181"/>
      <c r="E82" s="61" t="s">
        <v>17</v>
      </c>
      <c r="F82" s="61" t="s">
        <v>17</v>
      </c>
      <c r="G82" s="62" t="s">
        <v>17</v>
      </c>
    </row>
    <row r="83" spans="1:7" ht="15" x14ac:dyDescent="0.2">
      <c r="A83" s="68">
        <v>1</v>
      </c>
      <c r="B83" s="69">
        <v>2</v>
      </c>
      <c r="C83" s="70">
        <v>3</v>
      </c>
      <c r="D83" s="75">
        <v>4</v>
      </c>
      <c r="E83" s="69">
        <v>5</v>
      </c>
      <c r="F83" s="70">
        <v>6</v>
      </c>
      <c r="G83" s="71">
        <v>7</v>
      </c>
    </row>
    <row r="84" spans="1:7" ht="14.25" x14ac:dyDescent="0.2">
      <c r="A84" s="76">
        <v>44201</v>
      </c>
      <c r="B84" s="54"/>
      <c r="C84" s="54"/>
      <c r="D84" s="73" t="s">
        <v>129</v>
      </c>
      <c r="E84" s="113">
        <f>G75</f>
        <v>15420090</v>
      </c>
      <c r="F84" s="114"/>
      <c r="G84" s="113">
        <f>E84</f>
        <v>15420090</v>
      </c>
    </row>
    <row r="85" spans="1:7" ht="14.25" x14ac:dyDescent="0.2">
      <c r="A85" s="29" t="s">
        <v>132</v>
      </c>
      <c r="B85" s="28"/>
      <c r="C85" s="25"/>
      <c r="D85" s="44" t="s">
        <v>114</v>
      </c>
      <c r="E85" s="91">
        <v>8850</v>
      </c>
      <c r="F85" s="91"/>
      <c r="G85" s="92">
        <f>(G84+E85)</f>
        <v>15428940</v>
      </c>
    </row>
    <row r="86" spans="1:7" ht="14.25" x14ac:dyDescent="0.2">
      <c r="A86" s="29" t="s">
        <v>132</v>
      </c>
      <c r="B86" s="28"/>
      <c r="C86" s="25"/>
      <c r="D86" s="44" t="s">
        <v>115</v>
      </c>
      <c r="E86" s="91"/>
      <c r="F86" s="91">
        <v>1770</v>
      </c>
      <c r="G86" s="92">
        <f>(G85+E86)-F86</f>
        <v>15427170</v>
      </c>
    </row>
    <row r="87" spans="1:7" ht="14.25" x14ac:dyDescent="0.2">
      <c r="A87" s="29" t="s">
        <v>132</v>
      </c>
      <c r="B87" s="21"/>
      <c r="C87" s="25"/>
      <c r="D87" s="15" t="s">
        <v>109</v>
      </c>
      <c r="E87" s="93"/>
      <c r="F87" s="93">
        <v>10000</v>
      </c>
      <c r="G87" s="92">
        <f>(G86+E87)-F87</f>
        <v>15417170</v>
      </c>
    </row>
    <row r="88" spans="1:7" x14ac:dyDescent="0.2">
      <c r="A88" s="30"/>
      <c r="B88" s="22"/>
      <c r="C88" s="26"/>
      <c r="D88" s="4"/>
      <c r="E88" s="107"/>
      <c r="F88" s="107"/>
      <c r="G88" s="106"/>
    </row>
    <row r="89" spans="1:7" ht="13.5" thickBot="1" x14ac:dyDescent="0.25">
      <c r="A89" s="30"/>
      <c r="B89" s="23"/>
      <c r="C89" s="27"/>
      <c r="D89" s="19"/>
      <c r="E89" s="93"/>
      <c r="F89" s="93"/>
      <c r="G89" s="94"/>
    </row>
    <row r="90" spans="1:7" ht="13.5" thickBot="1" x14ac:dyDescent="0.25">
      <c r="A90" s="197" t="s">
        <v>79</v>
      </c>
      <c r="B90" s="198"/>
      <c r="C90" s="198"/>
      <c r="D90" s="198"/>
      <c r="E90" s="95"/>
      <c r="F90" s="96"/>
      <c r="G90" s="97">
        <f>G87</f>
        <v>15417170</v>
      </c>
    </row>
    <row r="91" spans="1:7" ht="13.5" thickTop="1" x14ac:dyDescent="0.2"/>
    <row r="92" spans="1:7" ht="15.75" customHeight="1" x14ac:dyDescent="0.2"/>
    <row r="93" spans="1:7" ht="14.25" x14ac:dyDescent="0.2">
      <c r="A93" s="39" t="s">
        <v>45</v>
      </c>
      <c r="B93" s="39"/>
      <c r="C93" s="1" t="s">
        <v>102</v>
      </c>
      <c r="D93" s="2"/>
      <c r="E93" s="7"/>
      <c r="F93" s="7"/>
      <c r="G93" s="200"/>
    </row>
    <row r="94" spans="1:7" ht="14.25" x14ac:dyDescent="0.2">
      <c r="A94" s="1" t="s">
        <v>12</v>
      </c>
      <c r="B94" s="1"/>
      <c r="C94" s="1" t="s">
        <v>103</v>
      </c>
      <c r="D94" s="2"/>
      <c r="E94" s="7"/>
      <c r="F94" s="7"/>
      <c r="G94" s="200"/>
    </row>
    <row r="95" spans="1:7" ht="15.75" thickBot="1" x14ac:dyDescent="0.3">
      <c r="A95" s="1" t="s">
        <v>10</v>
      </c>
      <c r="B95" s="1"/>
      <c r="C95" s="1" t="s">
        <v>104</v>
      </c>
      <c r="D95" s="2"/>
      <c r="E95" s="40"/>
      <c r="F95" s="40" t="s">
        <v>217</v>
      </c>
      <c r="G95" s="7"/>
    </row>
    <row r="96" spans="1:7" ht="15.75" thickTop="1" x14ac:dyDescent="0.2">
      <c r="A96" s="175" t="s">
        <v>0</v>
      </c>
      <c r="B96" s="177" t="s">
        <v>13</v>
      </c>
      <c r="C96" s="177" t="s">
        <v>14</v>
      </c>
      <c r="D96" s="179" t="s">
        <v>4</v>
      </c>
      <c r="E96" s="59" t="s">
        <v>1</v>
      </c>
      <c r="F96" s="59" t="s">
        <v>2</v>
      </c>
      <c r="G96" s="60" t="s">
        <v>15</v>
      </c>
    </row>
    <row r="97" spans="1:9" ht="15" x14ac:dyDescent="0.2">
      <c r="A97" s="176"/>
      <c r="B97" s="178"/>
      <c r="C97" s="178"/>
      <c r="D97" s="181"/>
      <c r="E97" s="61" t="s">
        <v>17</v>
      </c>
      <c r="F97" s="61" t="s">
        <v>17</v>
      </c>
      <c r="G97" s="62" t="s">
        <v>17</v>
      </c>
    </row>
    <row r="98" spans="1:9" ht="15" x14ac:dyDescent="0.2">
      <c r="A98" s="68">
        <v>1</v>
      </c>
      <c r="B98" s="69">
        <v>2</v>
      </c>
      <c r="C98" s="70">
        <v>3</v>
      </c>
      <c r="D98" s="75">
        <v>4</v>
      </c>
      <c r="E98" s="69">
        <v>5</v>
      </c>
      <c r="F98" s="70">
        <v>6</v>
      </c>
      <c r="G98" s="71">
        <v>7</v>
      </c>
    </row>
    <row r="99" spans="1:9" ht="14.25" x14ac:dyDescent="0.2">
      <c r="A99" s="76">
        <v>44202</v>
      </c>
      <c r="B99" s="54"/>
      <c r="C99" s="54"/>
      <c r="D99" s="73" t="s">
        <v>133</v>
      </c>
      <c r="E99" s="113">
        <f>G90</f>
        <v>15417170</v>
      </c>
      <c r="F99" s="114"/>
      <c r="G99" s="113">
        <f>E99</f>
        <v>15417170</v>
      </c>
    </row>
    <row r="100" spans="1:9" ht="14.25" x14ac:dyDescent="0.2">
      <c r="A100" s="29" t="s">
        <v>136</v>
      </c>
      <c r="B100" s="28"/>
      <c r="C100" s="25"/>
      <c r="D100" s="44" t="s">
        <v>114</v>
      </c>
      <c r="E100" s="91">
        <v>8562</v>
      </c>
      <c r="F100" s="91"/>
      <c r="G100" s="92">
        <f>(G99+E100)</f>
        <v>15425732</v>
      </c>
      <c r="I100" s="98"/>
    </row>
    <row r="101" spans="1:9" ht="14.25" x14ac:dyDescent="0.2">
      <c r="A101" s="29" t="s">
        <v>136</v>
      </c>
      <c r="B101" s="28"/>
      <c r="C101" s="25"/>
      <c r="D101" s="44" t="s">
        <v>115</v>
      </c>
      <c r="E101" s="91"/>
      <c r="F101" s="91">
        <v>1713</v>
      </c>
      <c r="G101" s="92">
        <f>(G100+E101)-F101</f>
        <v>15424019</v>
      </c>
      <c r="I101" s="98"/>
    </row>
    <row r="102" spans="1:9" ht="14.25" x14ac:dyDescent="0.2">
      <c r="A102" s="29" t="s">
        <v>136</v>
      </c>
      <c r="B102" s="21"/>
      <c r="C102" s="25"/>
      <c r="D102" s="15" t="s">
        <v>109</v>
      </c>
      <c r="E102" s="93"/>
      <c r="F102" s="93">
        <v>10000</v>
      </c>
      <c r="G102" s="92">
        <f>(G101+E102)-F102</f>
        <v>15414019</v>
      </c>
      <c r="I102" s="98"/>
    </row>
    <row r="103" spans="1:9" ht="13.5" thickBot="1" x14ac:dyDescent="0.25">
      <c r="A103" s="30"/>
      <c r="B103" s="23"/>
      <c r="C103" s="27"/>
      <c r="D103" s="19"/>
      <c r="E103" s="93"/>
      <c r="F103" s="93"/>
      <c r="G103" s="94"/>
    </row>
    <row r="104" spans="1:9" ht="13.5" thickBot="1" x14ac:dyDescent="0.25">
      <c r="A104" s="197" t="s">
        <v>79</v>
      </c>
      <c r="B104" s="198"/>
      <c r="C104" s="198"/>
      <c r="D104" s="198"/>
      <c r="E104" s="95"/>
      <c r="F104" s="96"/>
      <c r="G104" s="97">
        <f>G102</f>
        <v>15414019</v>
      </c>
    </row>
    <row r="105" spans="1:9" ht="13.5" thickTop="1" x14ac:dyDescent="0.2"/>
    <row r="107" spans="1:9" ht="14.25" x14ac:dyDescent="0.2">
      <c r="A107" s="39" t="s">
        <v>45</v>
      </c>
      <c r="B107" s="39"/>
      <c r="C107" s="1" t="s">
        <v>102</v>
      </c>
      <c r="D107" s="2"/>
      <c r="E107" s="7"/>
      <c r="F107" s="7"/>
      <c r="G107" s="200"/>
    </row>
    <row r="108" spans="1:9" ht="14.25" x14ac:dyDescent="0.2">
      <c r="A108" s="1" t="s">
        <v>12</v>
      </c>
      <c r="B108" s="1"/>
      <c r="C108" s="1" t="s">
        <v>103</v>
      </c>
      <c r="D108" s="2"/>
      <c r="E108" s="7"/>
      <c r="F108" s="7"/>
      <c r="G108" s="200"/>
    </row>
    <row r="109" spans="1:9" ht="15.75" thickBot="1" x14ac:dyDescent="0.3">
      <c r="A109" s="1" t="s">
        <v>10</v>
      </c>
      <c r="B109" s="1"/>
      <c r="C109" s="1" t="s">
        <v>104</v>
      </c>
      <c r="D109" s="2"/>
      <c r="E109" s="40"/>
      <c r="F109" s="40" t="s">
        <v>218</v>
      </c>
      <c r="G109" s="7"/>
    </row>
    <row r="110" spans="1:9" ht="15.75" thickTop="1" x14ac:dyDescent="0.2">
      <c r="A110" s="175" t="s">
        <v>0</v>
      </c>
      <c r="B110" s="177" t="s">
        <v>13</v>
      </c>
      <c r="C110" s="177" t="s">
        <v>14</v>
      </c>
      <c r="D110" s="179" t="s">
        <v>4</v>
      </c>
      <c r="E110" s="59" t="s">
        <v>1</v>
      </c>
      <c r="F110" s="59" t="s">
        <v>2</v>
      </c>
      <c r="G110" s="60" t="s">
        <v>15</v>
      </c>
    </row>
    <row r="111" spans="1:9" ht="15" x14ac:dyDescent="0.2">
      <c r="A111" s="176"/>
      <c r="B111" s="178"/>
      <c r="C111" s="178"/>
      <c r="D111" s="181"/>
      <c r="E111" s="61" t="s">
        <v>17</v>
      </c>
      <c r="F111" s="61" t="s">
        <v>17</v>
      </c>
      <c r="G111" s="62" t="s">
        <v>17</v>
      </c>
    </row>
    <row r="112" spans="1:9" ht="15" x14ac:dyDescent="0.2">
      <c r="A112" s="68">
        <v>1</v>
      </c>
      <c r="B112" s="69">
        <v>2</v>
      </c>
      <c r="C112" s="70">
        <v>3</v>
      </c>
      <c r="D112" s="75">
        <v>4</v>
      </c>
      <c r="E112" s="69">
        <v>5</v>
      </c>
      <c r="F112" s="70">
        <v>6</v>
      </c>
      <c r="G112" s="71">
        <v>7</v>
      </c>
    </row>
    <row r="113" spans="1:9" ht="14.25" x14ac:dyDescent="0.2">
      <c r="A113" s="76">
        <v>44203</v>
      </c>
      <c r="B113" s="54"/>
      <c r="C113" s="54"/>
      <c r="D113" s="73" t="s">
        <v>138</v>
      </c>
      <c r="E113" s="113">
        <f>G104</f>
        <v>15414019</v>
      </c>
      <c r="F113" s="114"/>
      <c r="G113" s="113">
        <f>E113</f>
        <v>15414019</v>
      </c>
      <c r="I113" s="98"/>
    </row>
    <row r="114" spans="1:9" ht="14.25" x14ac:dyDescent="0.2">
      <c r="A114" s="29" t="s">
        <v>219</v>
      </c>
      <c r="B114" s="28"/>
      <c r="C114" s="25"/>
      <c r="D114" s="44" t="s">
        <v>114</v>
      </c>
      <c r="E114" s="91">
        <v>7845</v>
      </c>
      <c r="F114" s="91"/>
      <c r="G114" s="92">
        <f>(G113+E114)</f>
        <v>15421864</v>
      </c>
    </row>
    <row r="115" spans="1:9" ht="14.25" x14ac:dyDescent="0.2">
      <c r="A115" s="29" t="s">
        <v>219</v>
      </c>
      <c r="B115" s="28"/>
      <c r="C115" s="25"/>
      <c r="D115" s="44" t="s">
        <v>115</v>
      </c>
      <c r="E115" s="91"/>
      <c r="F115" s="91">
        <v>1769</v>
      </c>
      <c r="G115" s="92">
        <f>(G114+E115)-F115</f>
        <v>15420095</v>
      </c>
    </row>
    <row r="116" spans="1:9" ht="15" thickBot="1" x14ac:dyDescent="0.25">
      <c r="A116" s="29" t="s">
        <v>219</v>
      </c>
      <c r="B116" s="21"/>
      <c r="C116" s="25"/>
      <c r="D116" s="15" t="s">
        <v>109</v>
      </c>
      <c r="E116" s="93"/>
      <c r="F116" s="93">
        <v>10000</v>
      </c>
      <c r="G116" s="92">
        <f>(G115+E116)-F116</f>
        <v>15410095</v>
      </c>
    </row>
    <row r="117" spans="1:9" ht="13.5" thickBot="1" x14ac:dyDescent="0.25">
      <c r="A117" s="197" t="s">
        <v>79</v>
      </c>
      <c r="B117" s="198"/>
      <c r="C117" s="198"/>
      <c r="D117" s="198"/>
      <c r="E117" s="95"/>
      <c r="F117" s="96"/>
      <c r="G117" s="97">
        <f>G116</f>
        <v>15410095</v>
      </c>
    </row>
    <row r="118" spans="1:9" ht="48.75" customHeight="1" thickTop="1" x14ac:dyDescent="0.2"/>
    <row r="119" spans="1:9" ht="14.25" x14ac:dyDescent="0.2">
      <c r="A119" s="39" t="s">
        <v>45</v>
      </c>
      <c r="B119" s="39"/>
      <c r="C119" s="1" t="s">
        <v>102</v>
      </c>
      <c r="D119" s="2"/>
      <c r="E119" s="7"/>
      <c r="F119" s="7"/>
      <c r="G119" s="200"/>
    </row>
    <row r="120" spans="1:9" ht="14.25" x14ac:dyDescent="0.2">
      <c r="A120" s="1" t="s">
        <v>12</v>
      </c>
      <c r="B120" s="1"/>
      <c r="C120" s="1" t="s">
        <v>103</v>
      </c>
      <c r="D120" s="2"/>
      <c r="E120" s="7"/>
      <c r="F120" s="7"/>
      <c r="G120" s="200"/>
    </row>
    <row r="121" spans="1:9" ht="15.75" thickBot="1" x14ac:dyDescent="0.3">
      <c r="A121" s="1" t="s">
        <v>10</v>
      </c>
      <c r="B121" s="1"/>
      <c r="C121" s="1" t="s">
        <v>104</v>
      </c>
      <c r="D121" s="2"/>
      <c r="E121" s="40"/>
      <c r="F121" s="40" t="s">
        <v>220</v>
      </c>
      <c r="G121" s="7"/>
    </row>
    <row r="122" spans="1:9" ht="15.75" thickTop="1" x14ac:dyDescent="0.2">
      <c r="A122" s="175" t="s">
        <v>0</v>
      </c>
      <c r="B122" s="177" t="s">
        <v>13</v>
      </c>
      <c r="C122" s="177" t="s">
        <v>14</v>
      </c>
      <c r="D122" s="179" t="s">
        <v>4</v>
      </c>
      <c r="E122" s="59" t="s">
        <v>1</v>
      </c>
      <c r="F122" s="59" t="s">
        <v>2</v>
      </c>
      <c r="G122" s="60" t="s">
        <v>15</v>
      </c>
      <c r="I122" s="98"/>
    </row>
    <row r="123" spans="1:9" ht="15" x14ac:dyDescent="0.2">
      <c r="A123" s="176"/>
      <c r="B123" s="178"/>
      <c r="C123" s="178"/>
      <c r="D123" s="181"/>
      <c r="E123" s="61" t="s">
        <v>17</v>
      </c>
      <c r="F123" s="61" t="s">
        <v>17</v>
      </c>
      <c r="G123" s="62" t="s">
        <v>17</v>
      </c>
    </row>
    <row r="124" spans="1:9" ht="15" x14ac:dyDescent="0.2">
      <c r="A124" s="68">
        <v>1</v>
      </c>
      <c r="B124" s="69">
        <v>2</v>
      </c>
      <c r="C124" s="70">
        <v>3</v>
      </c>
      <c r="D124" s="75">
        <v>4</v>
      </c>
      <c r="E124" s="69">
        <v>5</v>
      </c>
      <c r="F124" s="70">
        <v>6</v>
      </c>
      <c r="G124" s="71">
        <v>7</v>
      </c>
    </row>
    <row r="125" spans="1:9" ht="14.25" x14ac:dyDescent="0.2">
      <c r="A125" s="76">
        <v>44204</v>
      </c>
      <c r="B125" s="54"/>
      <c r="C125" s="54"/>
      <c r="D125" s="73" t="s">
        <v>142</v>
      </c>
      <c r="E125" s="113">
        <f>G117</f>
        <v>15410095</v>
      </c>
      <c r="F125" s="114"/>
      <c r="G125" s="113">
        <f>E125</f>
        <v>15410095</v>
      </c>
    </row>
    <row r="126" spans="1:9" ht="14.25" x14ac:dyDescent="0.2">
      <c r="A126" s="29" t="s">
        <v>221</v>
      </c>
      <c r="B126" s="28"/>
      <c r="C126" s="25"/>
      <c r="D126" s="44" t="s">
        <v>114</v>
      </c>
      <c r="E126" s="91">
        <v>8842</v>
      </c>
      <c r="F126" s="91"/>
      <c r="G126" s="92">
        <f>(G125+E126)</f>
        <v>15418937</v>
      </c>
    </row>
    <row r="127" spans="1:9" ht="14.25" x14ac:dyDescent="0.2">
      <c r="A127" s="29" t="s">
        <v>221</v>
      </c>
      <c r="B127" s="28"/>
      <c r="C127" s="25"/>
      <c r="D127" s="44" t="s">
        <v>115</v>
      </c>
      <c r="E127" s="91"/>
      <c r="F127" s="91">
        <v>1769</v>
      </c>
      <c r="G127" s="92">
        <f>(G126+E127)-F127</f>
        <v>15417168</v>
      </c>
    </row>
    <row r="128" spans="1:9" ht="14.25" x14ac:dyDescent="0.2">
      <c r="A128" s="29" t="s">
        <v>221</v>
      </c>
      <c r="B128" s="21"/>
      <c r="C128" s="25"/>
      <c r="D128" s="15" t="s">
        <v>109</v>
      </c>
      <c r="E128" s="93"/>
      <c r="F128" s="93">
        <v>10000</v>
      </c>
      <c r="G128" s="92">
        <f>(G127+E128)-F128</f>
        <v>15407168</v>
      </c>
    </row>
    <row r="129" spans="1:256" ht="13.5" thickBot="1" x14ac:dyDescent="0.25">
      <c r="A129" s="30"/>
      <c r="B129" s="22"/>
      <c r="C129" s="26"/>
      <c r="D129" s="4"/>
      <c r="E129" s="107"/>
      <c r="F129" s="107"/>
      <c r="G129" s="106"/>
    </row>
    <row r="130" spans="1:256" ht="13.5" thickBot="1" x14ac:dyDescent="0.25">
      <c r="A130" s="197" t="s">
        <v>79</v>
      </c>
      <c r="B130" s="198"/>
      <c r="C130" s="198"/>
      <c r="D130" s="198"/>
      <c r="E130" s="95"/>
      <c r="F130" s="96"/>
      <c r="G130" s="97">
        <f>G128</f>
        <v>15407168</v>
      </c>
    </row>
    <row r="131" spans="1:256" ht="13.5" thickTop="1" x14ac:dyDescent="0.2"/>
    <row r="133" spans="1:256" ht="14.25" x14ac:dyDescent="0.2">
      <c r="A133" s="39" t="s">
        <v>45</v>
      </c>
      <c r="B133" s="39"/>
      <c r="C133" s="1" t="s">
        <v>102</v>
      </c>
      <c r="D133" s="2"/>
      <c r="E133" s="7"/>
      <c r="F133" s="7"/>
      <c r="G133" s="200"/>
    </row>
    <row r="134" spans="1:256" ht="14.25" x14ac:dyDescent="0.2">
      <c r="A134" s="1" t="s">
        <v>12</v>
      </c>
      <c r="B134" s="1"/>
      <c r="C134" s="1" t="s">
        <v>103</v>
      </c>
      <c r="D134" s="2"/>
      <c r="E134" s="7"/>
      <c r="F134" s="7"/>
      <c r="G134" s="200"/>
    </row>
    <row r="135" spans="1:256" ht="15.75" thickBot="1" x14ac:dyDescent="0.3">
      <c r="A135" s="1" t="s">
        <v>10</v>
      </c>
      <c r="B135" s="1"/>
      <c r="C135" s="1" t="s">
        <v>104</v>
      </c>
      <c r="D135" s="2"/>
      <c r="E135" s="40"/>
      <c r="F135" s="40" t="s">
        <v>222</v>
      </c>
      <c r="G135" s="7"/>
    </row>
    <row r="136" spans="1:256" ht="15.75" thickTop="1" x14ac:dyDescent="0.2">
      <c r="A136" s="175" t="s">
        <v>0</v>
      </c>
      <c r="B136" s="177" t="s">
        <v>13</v>
      </c>
      <c r="C136" s="177" t="s">
        <v>14</v>
      </c>
      <c r="D136" s="179" t="s">
        <v>4</v>
      </c>
      <c r="E136" s="59" t="s">
        <v>1</v>
      </c>
      <c r="F136" s="59" t="s">
        <v>2</v>
      </c>
      <c r="G136" s="60" t="s">
        <v>15</v>
      </c>
    </row>
    <row r="137" spans="1:256" ht="15" x14ac:dyDescent="0.2">
      <c r="A137" s="176"/>
      <c r="B137" s="178"/>
      <c r="C137" s="178"/>
      <c r="D137" s="181"/>
      <c r="E137" s="61" t="s">
        <v>17</v>
      </c>
      <c r="F137" s="61" t="s">
        <v>17</v>
      </c>
      <c r="G137" s="62" t="s">
        <v>17</v>
      </c>
      <c r="I137" s="98"/>
    </row>
    <row r="138" spans="1:256" ht="15" x14ac:dyDescent="0.2">
      <c r="A138" s="68">
        <v>1</v>
      </c>
      <c r="B138" s="69">
        <v>2</v>
      </c>
      <c r="C138" s="70">
        <v>3</v>
      </c>
      <c r="D138" s="75">
        <v>4</v>
      </c>
      <c r="E138" s="69">
        <v>5</v>
      </c>
      <c r="F138" s="70">
        <v>6</v>
      </c>
      <c r="G138" s="71">
        <v>7</v>
      </c>
      <c r="I138" s="98"/>
    </row>
    <row r="139" spans="1:256" ht="14.25" x14ac:dyDescent="0.2">
      <c r="A139" s="76">
        <v>44205</v>
      </c>
      <c r="B139" s="54"/>
      <c r="C139" s="54"/>
      <c r="D139" s="73" t="s">
        <v>146</v>
      </c>
      <c r="E139" s="113">
        <f>G130</f>
        <v>15407168</v>
      </c>
      <c r="F139" s="114"/>
      <c r="G139" s="113">
        <f>E139</f>
        <v>15407168</v>
      </c>
    </row>
    <row r="140" spans="1:256" ht="14.25" x14ac:dyDescent="0.2">
      <c r="A140" s="29" t="s">
        <v>223</v>
      </c>
      <c r="B140" s="44"/>
      <c r="C140" s="44"/>
      <c r="D140" s="44" t="s">
        <v>114</v>
      </c>
      <c r="E140" s="117">
        <v>9555</v>
      </c>
      <c r="F140" s="90"/>
      <c r="G140" s="118">
        <f>(G139+E140)-F140</f>
        <v>15416723</v>
      </c>
      <c r="H140" s="120"/>
      <c r="I140" s="120"/>
      <c r="J140" s="120"/>
      <c r="K140" s="120"/>
      <c r="L140" s="120"/>
      <c r="M140" s="120"/>
      <c r="N140" s="120"/>
      <c r="O140" s="120"/>
      <c r="P140" s="120"/>
      <c r="Q140" s="81"/>
      <c r="R140" s="44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  <c r="AC140" s="44"/>
      <c r="AD140" s="44"/>
      <c r="AE140" s="44"/>
      <c r="AF140" s="44"/>
      <c r="AG140" s="44"/>
      <c r="AH140" s="44"/>
      <c r="AI140" s="44"/>
      <c r="AJ140" s="44"/>
      <c r="AK140" s="44"/>
      <c r="AL140" s="44"/>
      <c r="AM140" s="44"/>
      <c r="AN140" s="44"/>
      <c r="AO140" s="44"/>
      <c r="AP140" s="44"/>
      <c r="AQ140" s="44"/>
      <c r="AR140" s="44"/>
      <c r="AS140" s="44"/>
      <c r="AT140" s="44"/>
      <c r="AU140" s="44"/>
      <c r="AV140" s="44"/>
      <c r="AW140" s="44"/>
      <c r="AX140" s="44"/>
      <c r="AY140" s="44"/>
      <c r="AZ140" s="44"/>
      <c r="BA140" s="44"/>
      <c r="BB140" s="44"/>
      <c r="BC140" s="44"/>
      <c r="BD140" s="44"/>
      <c r="BE140" s="44"/>
      <c r="BF140" s="44"/>
      <c r="BG140" s="44"/>
      <c r="BH140" s="44"/>
      <c r="BI140" s="44"/>
      <c r="BJ140" s="44"/>
      <c r="BK140" s="44"/>
      <c r="BL140" s="44"/>
      <c r="BM140" s="44"/>
      <c r="BN140" s="44"/>
      <c r="BO140" s="44"/>
      <c r="BP140" s="44"/>
      <c r="BQ140" s="44"/>
      <c r="BR140" s="44"/>
      <c r="BS140" s="44"/>
      <c r="BT140" s="44"/>
      <c r="BU140" s="44"/>
      <c r="BV140" s="44"/>
      <c r="BW140" s="44"/>
      <c r="BX140" s="44"/>
      <c r="BY140" s="44"/>
      <c r="BZ140" s="44"/>
      <c r="CA140" s="44"/>
      <c r="CB140" s="44"/>
      <c r="CC140" s="44"/>
      <c r="CD140" s="44"/>
      <c r="CE140" s="44"/>
      <c r="CF140" s="44"/>
      <c r="CG140" s="44"/>
      <c r="CH140" s="44"/>
      <c r="CI140" s="44"/>
      <c r="CJ140" s="44"/>
      <c r="CK140" s="44"/>
      <c r="CL140" s="44"/>
      <c r="CM140" s="44"/>
      <c r="CN140" s="44"/>
      <c r="CO140" s="44"/>
      <c r="CP140" s="44"/>
      <c r="CQ140" s="44"/>
      <c r="CR140" s="44"/>
      <c r="CS140" s="44"/>
      <c r="CT140" s="44"/>
      <c r="CU140" s="44"/>
      <c r="CV140" s="44"/>
      <c r="CW140" s="44"/>
      <c r="CX140" s="44"/>
      <c r="CY140" s="44"/>
      <c r="CZ140" s="44"/>
      <c r="DA140" s="44"/>
      <c r="DB140" s="44"/>
      <c r="DC140" s="44"/>
      <c r="DD140" s="44"/>
      <c r="DE140" s="44"/>
      <c r="DF140" s="44"/>
      <c r="DG140" s="44"/>
      <c r="DH140" s="44"/>
      <c r="DI140" s="44"/>
      <c r="DJ140" s="44"/>
      <c r="DK140" s="44"/>
      <c r="DL140" s="44"/>
      <c r="DM140" s="44"/>
      <c r="DN140" s="44"/>
      <c r="DO140" s="44"/>
      <c r="DP140" s="44"/>
      <c r="DQ140" s="44"/>
      <c r="DR140" s="44"/>
      <c r="DS140" s="44"/>
      <c r="DT140" s="44"/>
      <c r="DU140" s="44"/>
      <c r="DV140" s="44"/>
      <c r="DW140" s="44"/>
      <c r="DX140" s="44"/>
      <c r="DY140" s="44"/>
      <c r="DZ140" s="44"/>
      <c r="EA140" s="44"/>
      <c r="EB140" s="44"/>
      <c r="EC140" s="44"/>
      <c r="ED140" s="44"/>
      <c r="EE140" s="44"/>
      <c r="EF140" s="44"/>
      <c r="EG140" s="44"/>
      <c r="EH140" s="44"/>
      <c r="EI140" s="44"/>
      <c r="EJ140" s="44"/>
      <c r="EK140" s="44"/>
      <c r="EL140" s="44"/>
      <c r="EM140" s="44"/>
      <c r="EN140" s="44"/>
      <c r="EO140" s="44"/>
      <c r="EP140" s="44"/>
      <c r="EQ140" s="44"/>
      <c r="ER140" s="44"/>
      <c r="ES140" s="44"/>
      <c r="ET140" s="44"/>
      <c r="EU140" s="44"/>
      <c r="EV140" s="44"/>
      <c r="EW140" s="44"/>
      <c r="EX140" s="44"/>
      <c r="EY140" s="44"/>
      <c r="EZ140" s="44"/>
      <c r="FA140" s="44"/>
      <c r="FB140" s="44"/>
      <c r="FC140" s="44"/>
      <c r="FD140" s="44"/>
      <c r="FE140" s="44"/>
      <c r="FF140" s="44"/>
      <c r="FG140" s="44"/>
      <c r="FH140" s="44"/>
      <c r="FI140" s="44"/>
      <c r="FJ140" s="44"/>
      <c r="FK140" s="44"/>
      <c r="FL140" s="44"/>
      <c r="FM140" s="44"/>
      <c r="FN140" s="44"/>
      <c r="FO140" s="44"/>
      <c r="FP140" s="44"/>
      <c r="FQ140" s="44"/>
      <c r="FR140" s="44"/>
      <c r="FS140" s="44"/>
      <c r="FT140" s="44"/>
      <c r="FU140" s="44"/>
      <c r="FV140" s="44"/>
      <c r="FW140" s="44"/>
      <c r="FX140" s="44"/>
      <c r="FY140" s="44"/>
      <c r="FZ140" s="44"/>
      <c r="GA140" s="44"/>
      <c r="GB140" s="44"/>
      <c r="GC140" s="44"/>
      <c r="GD140" s="44"/>
      <c r="GE140" s="44"/>
      <c r="GF140" s="44"/>
      <c r="GG140" s="44"/>
      <c r="GH140" s="44"/>
      <c r="GI140" s="44"/>
      <c r="GJ140" s="44"/>
      <c r="GK140" s="44"/>
      <c r="GL140" s="44"/>
      <c r="GM140" s="44"/>
      <c r="GN140" s="44"/>
      <c r="GO140" s="44"/>
      <c r="GP140" s="44"/>
      <c r="GQ140" s="44"/>
      <c r="GR140" s="44"/>
      <c r="GS140" s="44"/>
      <c r="GT140" s="44"/>
      <c r="GU140" s="44"/>
      <c r="GV140" s="44"/>
      <c r="GW140" s="44"/>
      <c r="GX140" s="44"/>
      <c r="GY140" s="44"/>
      <c r="GZ140" s="44"/>
      <c r="HA140" s="44"/>
      <c r="HB140" s="44"/>
      <c r="HC140" s="44"/>
      <c r="HD140" s="44"/>
      <c r="HE140" s="44"/>
      <c r="HF140" s="44"/>
      <c r="HG140" s="44"/>
      <c r="HH140" s="44"/>
      <c r="HI140" s="44"/>
      <c r="HJ140" s="44"/>
      <c r="HK140" s="44"/>
      <c r="HL140" s="44"/>
      <c r="HM140" s="44"/>
      <c r="HN140" s="44"/>
      <c r="HO140" s="44"/>
      <c r="HP140" s="44"/>
      <c r="HQ140" s="44"/>
      <c r="HR140" s="44"/>
      <c r="HS140" s="44"/>
      <c r="HT140" s="44"/>
      <c r="HU140" s="44"/>
      <c r="HV140" s="44"/>
      <c r="HW140" s="44"/>
      <c r="HX140" s="44"/>
      <c r="HY140" s="44"/>
      <c r="HZ140" s="44"/>
      <c r="IA140" s="44"/>
      <c r="IB140" s="44"/>
      <c r="IC140" s="44"/>
      <c r="ID140" s="44"/>
      <c r="IE140" s="44"/>
      <c r="IF140" s="44"/>
      <c r="IG140" s="44"/>
      <c r="IH140" s="44"/>
      <c r="II140" s="44"/>
      <c r="IJ140" s="44"/>
      <c r="IK140" s="44"/>
      <c r="IL140" s="44"/>
      <c r="IM140" s="44"/>
      <c r="IN140" s="44"/>
      <c r="IO140" s="44"/>
      <c r="IP140" s="44"/>
      <c r="IQ140" s="44"/>
      <c r="IR140" s="44"/>
      <c r="IS140" s="44"/>
      <c r="IT140" s="44"/>
      <c r="IU140" s="44"/>
      <c r="IV140" s="44"/>
    </row>
    <row r="141" spans="1:256" ht="14.25" x14ac:dyDescent="0.2">
      <c r="A141" s="29" t="s">
        <v>223</v>
      </c>
      <c r="B141" s="28"/>
      <c r="C141" s="25"/>
      <c r="D141" s="44" t="s">
        <v>115</v>
      </c>
      <c r="E141" s="91"/>
      <c r="F141" s="91">
        <v>1711</v>
      </c>
      <c r="G141" s="92">
        <f>(G140+E141)-F141</f>
        <v>15415012</v>
      </c>
    </row>
    <row r="142" spans="1:256" ht="14.25" x14ac:dyDescent="0.2">
      <c r="A142" s="29" t="s">
        <v>223</v>
      </c>
      <c r="B142" s="21"/>
      <c r="C142" s="25"/>
      <c r="D142" s="15" t="s">
        <v>109</v>
      </c>
      <c r="E142" s="93"/>
      <c r="F142" s="93">
        <v>10000</v>
      </c>
      <c r="G142" s="92">
        <f>(G141+E142)-F142</f>
        <v>15405012</v>
      </c>
    </row>
    <row r="143" spans="1:256" x14ac:dyDescent="0.2">
      <c r="A143" s="30"/>
      <c r="B143" s="22"/>
      <c r="C143" s="26"/>
      <c r="D143" s="4"/>
      <c r="E143" s="107"/>
      <c r="F143" s="107"/>
      <c r="G143" s="106"/>
    </row>
    <row r="144" spans="1:256" ht="13.5" thickBot="1" x14ac:dyDescent="0.25">
      <c r="A144" s="30"/>
      <c r="B144" s="23"/>
      <c r="C144" s="27"/>
      <c r="D144" s="19"/>
      <c r="E144" s="93"/>
      <c r="F144" s="93"/>
      <c r="G144" s="94"/>
    </row>
    <row r="145" spans="1:7" ht="13.5" thickBot="1" x14ac:dyDescent="0.25">
      <c r="A145" s="197" t="s">
        <v>79</v>
      </c>
      <c r="B145" s="198"/>
      <c r="C145" s="198"/>
      <c r="D145" s="198"/>
      <c r="E145" s="95"/>
      <c r="F145" s="96"/>
      <c r="G145" s="97">
        <f>G142</f>
        <v>15405012</v>
      </c>
    </row>
    <row r="146" spans="1:7" ht="170.25" customHeight="1" thickTop="1" x14ac:dyDescent="0.2"/>
    <row r="147" spans="1:7" ht="14.25" x14ac:dyDescent="0.2">
      <c r="A147" s="39" t="s">
        <v>45</v>
      </c>
      <c r="B147" s="39"/>
      <c r="C147" s="1" t="s">
        <v>102</v>
      </c>
      <c r="D147" s="2"/>
      <c r="E147" s="7"/>
      <c r="F147" s="7"/>
      <c r="G147" s="200"/>
    </row>
    <row r="148" spans="1:7" ht="14.25" x14ac:dyDescent="0.2">
      <c r="A148" s="1" t="s">
        <v>12</v>
      </c>
      <c r="B148" s="1"/>
      <c r="C148" s="1" t="s">
        <v>103</v>
      </c>
      <c r="D148" s="2"/>
      <c r="E148" s="7"/>
      <c r="F148" s="7"/>
      <c r="G148" s="200"/>
    </row>
    <row r="149" spans="1:7" ht="15" x14ac:dyDescent="0.25">
      <c r="A149" s="1" t="s">
        <v>10</v>
      </c>
      <c r="B149" s="1"/>
      <c r="C149" s="1" t="s">
        <v>104</v>
      </c>
      <c r="D149" s="2"/>
      <c r="E149" s="40"/>
      <c r="F149" s="40" t="s">
        <v>224</v>
      </c>
      <c r="G149" s="7"/>
    </row>
    <row r="150" spans="1:7" ht="15" thickBot="1" x14ac:dyDescent="0.25">
      <c r="A150" s="1"/>
      <c r="B150" s="1"/>
      <c r="C150" s="1"/>
      <c r="D150" s="2"/>
      <c r="E150" s="7"/>
      <c r="F150" s="7"/>
      <c r="G150" s="7"/>
    </row>
    <row r="151" spans="1:7" ht="15.75" thickTop="1" x14ac:dyDescent="0.2">
      <c r="A151" s="175" t="s">
        <v>0</v>
      </c>
      <c r="B151" s="177" t="s">
        <v>13</v>
      </c>
      <c r="C151" s="177" t="s">
        <v>14</v>
      </c>
      <c r="D151" s="179" t="s">
        <v>4</v>
      </c>
      <c r="E151" s="59" t="s">
        <v>1</v>
      </c>
      <c r="F151" s="59" t="s">
        <v>2</v>
      </c>
      <c r="G151" s="60" t="s">
        <v>15</v>
      </c>
    </row>
    <row r="152" spans="1:7" ht="15" x14ac:dyDescent="0.2">
      <c r="A152" s="176"/>
      <c r="B152" s="178"/>
      <c r="C152" s="178"/>
      <c r="D152" s="181"/>
      <c r="E152" s="61" t="s">
        <v>17</v>
      </c>
      <c r="F152" s="61" t="s">
        <v>17</v>
      </c>
      <c r="G152" s="62" t="s">
        <v>17</v>
      </c>
    </row>
    <row r="153" spans="1:7" ht="15" x14ac:dyDescent="0.2">
      <c r="A153" s="68">
        <v>1</v>
      </c>
      <c r="B153" s="69">
        <v>2</v>
      </c>
      <c r="C153" s="70">
        <v>3</v>
      </c>
      <c r="D153" s="75">
        <v>4</v>
      </c>
      <c r="E153" s="69">
        <v>5</v>
      </c>
      <c r="F153" s="70">
        <v>6</v>
      </c>
      <c r="G153" s="71">
        <v>7</v>
      </c>
    </row>
    <row r="154" spans="1:7" ht="14.25" x14ac:dyDescent="0.2">
      <c r="A154" s="101" t="s">
        <v>225</v>
      </c>
      <c r="B154" s="54"/>
      <c r="C154" s="54"/>
      <c r="D154" s="73" t="s">
        <v>150</v>
      </c>
      <c r="E154" s="113">
        <f>G145</f>
        <v>15405012</v>
      </c>
      <c r="F154" s="114"/>
      <c r="G154" s="113">
        <f>E154</f>
        <v>15405012</v>
      </c>
    </row>
    <row r="155" spans="1:7" ht="14.25" x14ac:dyDescent="0.2">
      <c r="A155" s="102" t="s">
        <v>226</v>
      </c>
      <c r="B155" s="100"/>
      <c r="C155" s="100"/>
      <c r="D155" s="80" t="s">
        <v>228</v>
      </c>
      <c r="E155" s="104">
        <v>50000000</v>
      </c>
      <c r="F155" s="114"/>
      <c r="G155" s="113">
        <f>G154+E155-F155</f>
        <v>65405012</v>
      </c>
    </row>
    <row r="156" spans="1:7" ht="14.25" x14ac:dyDescent="0.2">
      <c r="A156" s="102" t="s">
        <v>227</v>
      </c>
      <c r="B156" s="100"/>
      <c r="C156" s="100"/>
      <c r="D156" s="80" t="s">
        <v>230</v>
      </c>
      <c r="E156" s="104"/>
      <c r="F156" s="114">
        <v>15000000</v>
      </c>
      <c r="G156" s="113">
        <f t="shared" ref="G156:G162" si="0">G155+E156-F156</f>
        <v>50405012</v>
      </c>
    </row>
    <row r="157" spans="1:7" ht="14.25" x14ac:dyDescent="0.2">
      <c r="A157" s="102" t="s">
        <v>227</v>
      </c>
      <c r="B157" s="100"/>
      <c r="C157" s="100"/>
      <c r="D157" s="80" t="s">
        <v>231</v>
      </c>
      <c r="E157" s="104"/>
      <c r="F157" s="114">
        <v>30000000</v>
      </c>
      <c r="G157" s="113">
        <f t="shared" si="0"/>
        <v>20405012</v>
      </c>
    </row>
    <row r="158" spans="1:7" ht="14.25" x14ac:dyDescent="0.2">
      <c r="A158" s="102" t="s">
        <v>227</v>
      </c>
      <c r="B158" s="100"/>
      <c r="C158" s="100"/>
      <c r="D158" s="80" t="s">
        <v>229</v>
      </c>
      <c r="E158" s="104"/>
      <c r="F158" s="114">
        <v>5000000</v>
      </c>
      <c r="G158" s="113">
        <f t="shared" si="0"/>
        <v>15405012</v>
      </c>
    </row>
    <row r="159" spans="1:7" ht="14.25" x14ac:dyDescent="0.2">
      <c r="A159" s="102" t="s">
        <v>227</v>
      </c>
      <c r="B159" s="100"/>
      <c r="C159" s="100"/>
      <c r="D159" s="80" t="s">
        <v>232</v>
      </c>
      <c r="E159" s="104"/>
      <c r="F159" s="114">
        <v>2900</v>
      </c>
      <c r="G159" s="113">
        <f t="shared" si="0"/>
        <v>15402112</v>
      </c>
    </row>
    <row r="160" spans="1:7" ht="14.25" x14ac:dyDescent="0.2">
      <c r="A160" s="99">
        <v>44500</v>
      </c>
      <c r="B160" s="44"/>
      <c r="C160" s="44"/>
      <c r="D160" s="44" t="s">
        <v>114</v>
      </c>
      <c r="E160" s="119">
        <v>10205</v>
      </c>
      <c r="F160" s="90"/>
      <c r="G160" s="113">
        <f t="shared" si="0"/>
        <v>15412317</v>
      </c>
    </row>
    <row r="161" spans="1:7" ht="14.25" x14ac:dyDescent="0.2">
      <c r="A161" s="99">
        <v>44500</v>
      </c>
      <c r="B161" s="28"/>
      <c r="C161" s="25"/>
      <c r="D161" s="44" t="s">
        <v>115</v>
      </c>
      <c r="E161" s="91"/>
      <c r="F161" s="91">
        <v>2041</v>
      </c>
      <c r="G161" s="113">
        <f t="shared" si="0"/>
        <v>15410276</v>
      </c>
    </row>
    <row r="162" spans="1:7" ht="14.25" x14ac:dyDescent="0.2">
      <c r="A162" s="99">
        <v>44500</v>
      </c>
      <c r="B162" s="21"/>
      <c r="C162" s="25"/>
      <c r="D162" s="15" t="s">
        <v>109</v>
      </c>
      <c r="E162" s="93"/>
      <c r="F162" s="93">
        <v>10000</v>
      </c>
      <c r="G162" s="113">
        <f t="shared" si="0"/>
        <v>15400276</v>
      </c>
    </row>
    <row r="163" spans="1:7" x14ac:dyDescent="0.2">
      <c r="A163" s="30"/>
      <c r="B163" s="22"/>
      <c r="C163" s="26"/>
      <c r="D163" s="4"/>
      <c r="E163" s="107"/>
      <c r="F163" s="107"/>
      <c r="G163" s="106"/>
    </row>
    <row r="164" spans="1:7" ht="13.5" thickBot="1" x14ac:dyDescent="0.25">
      <c r="A164" s="30"/>
      <c r="B164" s="23"/>
      <c r="C164" s="27"/>
      <c r="D164" s="19"/>
      <c r="E164" s="93"/>
      <c r="F164" s="93"/>
      <c r="G164" s="94"/>
    </row>
    <row r="165" spans="1:7" ht="13.5" thickBot="1" x14ac:dyDescent="0.25">
      <c r="A165" s="197" t="s">
        <v>79</v>
      </c>
      <c r="B165" s="198"/>
      <c r="C165" s="198"/>
      <c r="D165" s="198"/>
      <c r="E165" s="95"/>
      <c r="F165" s="96"/>
      <c r="G165" s="97">
        <f>G162</f>
        <v>15400276</v>
      </c>
    </row>
    <row r="166" spans="1:7" ht="13.5" thickTop="1" x14ac:dyDescent="0.2"/>
    <row r="169" spans="1:7" ht="14.25" x14ac:dyDescent="0.2">
      <c r="A169" s="39" t="s">
        <v>45</v>
      </c>
      <c r="B169" s="39"/>
      <c r="C169" s="1" t="s">
        <v>102</v>
      </c>
      <c r="D169" s="2"/>
      <c r="E169" s="7"/>
      <c r="F169" s="7"/>
      <c r="G169" s="200"/>
    </row>
    <row r="170" spans="1:7" ht="14.25" x14ac:dyDescent="0.2">
      <c r="A170" s="1" t="s">
        <v>12</v>
      </c>
      <c r="B170" s="1"/>
      <c r="C170" s="1" t="s">
        <v>103</v>
      </c>
      <c r="D170" s="2"/>
      <c r="E170" s="7"/>
      <c r="F170" s="7"/>
      <c r="G170" s="200"/>
    </row>
    <row r="171" spans="1:7" ht="15" x14ac:dyDescent="0.25">
      <c r="A171" s="1" t="s">
        <v>10</v>
      </c>
      <c r="B171" s="1"/>
      <c r="C171" s="1" t="s">
        <v>104</v>
      </c>
      <c r="D171" s="2"/>
      <c r="E171" s="40"/>
      <c r="F171" s="40" t="s">
        <v>233</v>
      </c>
      <c r="G171" s="7"/>
    </row>
    <row r="172" spans="1:7" ht="15" thickBot="1" x14ac:dyDescent="0.25">
      <c r="A172" s="1"/>
      <c r="B172" s="1"/>
      <c r="C172" s="1"/>
      <c r="D172" s="2"/>
      <c r="E172" s="7"/>
      <c r="F172" s="7"/>
      <c r="G172" s="7"/>
    </row>
    <row r="173" spans="1:7" ht="15.75" thickTop="1" x14ac:dyDescent="0.2">
      <c r="A173" s="175" t="s">
        <v>0</v>
      </c>
      <c r="B173" s="177" t="s">
        <v>13</v>
      </c>
      <c r="C173" s="177" t="s">
        <v>14</v>
      </c>
      <c r="D173" s="179" t="s">
        <v>4</v>
      </c>
      <c r="E173" s="59" t="s">
        <v>1</v>
      </c>
      <c r="F173" s="59" t="s">
        <v>2</v>
      </c>
      <c r="G173" s="60" t="s">
        <v>15</v>
      </c>
    </row>
    <row r="174" spans="1:7" ht="15" x14ac:dyDescent="0.2">
      <c r="A174" s="176"/>
      <c r="B174" s="178"/>
      <c r="C174" s="178"/>
      <c r="D174" s="181"/>
      <c r="E174" s="61" t="s">
        <v>17</v>
      </c>
      <c r="F174" s="61" t="s">
        <v>17</v>
      </c>
      <c r="G174" s="62" t="s">
        <v>17</v>
      </c>
    </row>
    <row r="175" spans="1:7" ht="15" x14ac:dyDescent="0.2">
      <c r="A175" s="68">
        <v>1</v>
      </c>
      <c r="B175" s="69">
        <v>2</v>
      </c>
      <c r="C175" s="70">
        <v>3</v>
      </c>
      <c r="D175" s="75">
        <v>4</v>
      </c>
      <c r="E175" s="69">
        <v>5</v>
      </c>
      <c r="F175" s="70">
        <v>6</v>
      </c>
      <c r="G175" s="71">
        <v>7</v>
      </c>
    </row>
    <row r="176" spans="1:7" ht="14.25" x14ac:dyDescent="0.2">
      <c r="A176" s="76">
        <v>44207</v>
      </c>
      <c r="B176" s="54"/>
      <c r="C176" s="54"/>
      <c r="D176" s="73" t="s">
        <v>158</v>
      </c>
      <c r="E176" s="113">
        <f>G165</f>
        <v>15400276</v>
      </c>
      <c r="F176" s="114"/>
      <c r="G176" s="113">
        <f>E176</f>
        <v>15400276</v>
      </c>
    </row>
    <row r="177" spans="1:7" ht="14.25" x14ac:dyDescent="0.2">
      <c r="A177" s="44" t="s">
        <v>234</v>
      </c>
      <c r="B177" s="44"/>
      <c r="C177" s="44"/>
      <c r="D177" s="44" t="s">
        <v>114</v>
      </c>
      <c r="E177" s="119">
        <v>8548</v>
      </c>
      <c r="F177" s="90"/>
      <c r="G177" s="92">
        <f>(G176+E177)-F177</f>
        <v>15408824</v>
      </c>
    </row>
    <row r="178" spans="1:7" ht="14.25" x14ac:dyDescent="0.2">
      <c r="A178" s="44" t="s">
        <v>234</v>
      </c>
      <c r="B178" s="28"/>
      <c r="C178" s="25"/>
      <c r="D178" s="44" t="s">
        <v>115</v>
      </c>
      <c r="E178" s="91"/>
      <c r="F178" s="91">
        <v>1710</v>
      </c>
      <c r="G178" s="92">
        <f t="shared" ref="G178:G179" si="1">(G177+E178)-F178</f>
        <v>15407114</v>
      </c>
    </row>
    <row r="179" spans="1:7" ht="14.25" x14ac:dyDescent="0.2">
      <c r="A179" s="44" t="s">
        <v>234</v>
      </c>
      <c r="B179" s="21"/>
      <c r="C179" s="25"/>
      <c r="D179" s="15" t="s">
        <v>109</v>
      </c>
      <c r="E179" s="93"/>
      <c r="F179" s="93">
        <v>10000</v>
      </c>
      <c r="G179" s="92">
        <f t="shared" si="1"/>
        <v>15397114</v>
      </c>
    </row>
    <row r="180" spans="1:7" x14ac:dyDescent="0.2">
      <c r="A180" s="30"/>
      <c r="B180" s="22"/>
      <c r="C180" s="26"/>
      <c r="D180" s="4"/>
      <c r="E180" s="107"/>
      <c r="F180" s="107"/>
      <c r="G180" s="106"/>
    </row>
    <row r="181" spans="1:7" ht="13.5" thickBot="1" x14ac:dyDescent="0.25">
      <c r="A181" s="30"/>
      <c r="B181" s="23"/>
      <c r="C181" s="27"/>
      <c r="D181" s="19"/>
      <c r="E181" s="93"/>
      <c r="F181" s="93"/>
      <c r="G181" s="94"/>
    </row>
    <row r="182" spans="1:7" ht="13.5" thickBot="1" x14ac:dyDescent="0.25">
      <c r="A182" s="197" t="s">
        <v>79</v>
      </c>
      <c r="B182" s="198"/>
      <c r="C182" s="198"/>
      <c r="D182" s="198"/>
      <c r="E182" s="95"/>
      <c r="F182" s="96"/>
      <c r="G182" s="97">
        <f>G179</f>
        <v>15397114</v>
      </c>
    </row>
    <row r="183" spans="1:7" ht="13.5" thickTop="1" x14ac:dyDescent="0.2"/>
    <row r="186" spans="1:7" ht="55.5" customHeight="1" x14ac:dyDescent="0.2"/>
    <row r="187" spans="1:7" ht="14.25" x14ac:dyDescent="0.2">
      <c r="A187" s="39" t="s">
        <v>45</v>
      </c>
      <c r="B187" s="39"/>
      <c r="C187" s="1" t="s">
        <v>102</v>
      </c>
      <c r="D187" s="2"/>
      <c r="E187" s="7"/>
      <c r="F187" s="7"/>
      <c r="G187" s="200"/>
    </row>
    <row r="188" spans="1:7" ht="14.25" x14ac:dyDescent="0.2">
      <c r="A188" s="1" t="s">
        <v>12</v>
      </c>
      <c r="B188" s="1"/>
      <c r="C188" s="1" t="s">
        <v>103</v>
      </c>
      <c r="D188" s="2"/>
      <c r="E188" s="7"/>
      <c r="F188" s="7"/>
      <c r="G188" s="200"/>
    </row>
    <row r="189" spans="1:7" ht="15" x14ac:dyDescent="0.25">
      <c r="A189" s="1" t="s">
        <v>10</v>
      </c>
      <c r="B189" s="1"/>
      <c r="C189" s="1" t="s">
        <v>104</v>
      </c>
      <c r="D189" s="2"/>
      <c r="E189" s="40"/>
      <c r="F189" s="40" t="s">
        <v>235</v>
      </c>
      <c r="G189" s="7"/>
    </row>
    <row r="190" spans="1:7" ht="15" thickBot="1" x14ac:dyDescent="0.25">
      <c r="A190" s="1"/>
      <c r="B190" s="1"/>
      <c r="C190" s="1"/>
      <c r="D190" s="2"/>
      <c r="E190" s="7"/>
      <c r="F190" s="7"/>
      <c r="G190" s="7"/>
    </row>
    <row r="191" spans="1:7" ht="15.75" thickTop="1" x14ac:dyDescent="0.2">
      <c r="A191" s="175" t="s">
        <v>0</v>
      </c>
      <c r="B191" s="177" t="s">
        <v>13</v>
      </c>
      <c r="C191" s="177" t="s">
        <v>14</v>
      </c>
      <c r="D191" s="179" t="s">
        <v>4</v>
      </c>
      <c r="E191" s="59" t="s">
        <v>1</v>
      </c>
      <c r="F191" s="59" t="s">
        <v>2</v>
      </c>
      <c r="G191" s="60" t="s">
        <v>15</v>
      </c>
    </row>
    <row r="192" spans="1:7" ht="15" x14ac:dyDescent="0.2">
      <c r="A192" s="176"/>
      <c r="B192" s="178"/>
      <c r="C192" s="178"/>
      <c r="D192" s="181"/>
      <c r="E192" s="61" t="s">
        <v>17</v>
      </c>
      <c r="F192" s="61" t="s">
        <v>17</v>
      </c>
      <c r="G192" s="62" t="s">
        <v>17</v>
      </c>
    </row>
    <row r="193" spans="1:7" ht="15" x14ac:dyDescent="0.2">
      <c r="A193" s="68">
        <v>1</v>
      </c>
      <c r="B193" s="69">
        <v>2</v>
      </c>
      <c r="C193" s="70">
        <v>3</v>
      </c>
      <c r="D193" s="75">
        <v>4</v>
      </c>
      <c r="E193" s="69">
        <v>5</v>
      </c>
      <c r="F193" s="70">
        <v>6</v>
      </c>
      <c r="G193" s="71">
        <v>7</v>
      </c>
    </row>
    <row r="194" spans="1:7" ht="14.25" x14ac:dyDescent="0.2">
      <c r="A194" s="76">
        <v>44208</v>
      </c>
      <c r="B194" s="54"/>
      <c r="C194" s="54"/>
      <c r="D194" s="73" t="s">
        <v>159</v>
      </c>
      <c r="E194" s="113">
        <f>G182</f>
        <v>15397114</v>
      </c>
      <c r="F194" s="114"/>
      <c r="G194" s="113">
        <f>E194</f>
        <v>15397114</v>
      </c>
    </row>
    <row r="195" spans="1:7" ht="14.25" x14ac:dyDescent="0.2">
      <c r="A195" s="102" t="s">
        <v>236</v>
      </c>
      <c r="B195" s="100"/>
      <c r="C195" s="100"/>
      <c r="D195" s="80" t="s">
        <v>237</v>
      </c>
      <c r="E195" s="104">
        <v>123481238</v>
      </c>
      <c r="F195" s="114"/>
      <c r="G195" s="113">
        <f>G194+E195-F195</f>
        <v>138878352</v>
      </c>
    </row>
    <row r="196" spans="1:7" ht="14.25" x14ac:dyDescent="0.2">
      <c r="A196" s="102" t="s">
        <v>236</v>
      </c>
      <c r="B196" s="100"/>
      <c r="C196" s="100"/>
      <c r="D196" s="80" t="s">
        <v>238</v>
      </c>
      <c r="E196" s="104">
        <v>2029000</v>
      </c>
      <c r="F196" s="114"/>
      <c r="G196" s="113">
        <f t="shared" ref="G196:G202" si="2">G195+E196-F196</f>
        <v>140907352</v>
      </c>
    </row>
    <row r="197" spans="1:7" ht="14.25" x14ac:dyDescent="0.2">
      <c r="A197" s="102" t="s">
        <v>236</v>
      </c>
      <c r="B197" s="100"/>
      <c r="C197" s="100"/>
      <c r="D197" s="80" t="s">
        <v>241</v>
      </c>
      <c r="E197" s="104">
        <v>974000</v>
      </c>
      <c r="F197" s="114"/>
      <c r="G197" s="113">
        <f t="shared" si="2"/>
        <v>141881352</v>
      </c>
    </row>
    <row r="198" spans="1:7" ht="14.25" x14ac:dyDescent="0.2">
      <c r="A198" s="102" t="s">
        <v>236</v>
      </c>
      <c r="B198" s="100"/>
      <c r="C198" s="100"/>
      <c r="D198" s="80" t="s">
        <v>239</v>
      </c>
      <c r="E198" s="104">
        <v>7330000</v>
      </c>
      <c r="F198" s="114"/>
      <c r="G198" s="113">
        <f t="shared" si="2"/>
        <v>149211352</v>
      </c>
    </row>
    <row r="199" spans="1:7" ht="14.25" x14ac:dyDescent="0.2">
      <c r="A199" s="101" t="s">
        <v>236</v>
      </c>
      <c r="B199" s="54"/>
      <c r="C199" s="54"/>
      <c r="D199" s="73" t="s">
        <v>240</v>
      </c>
      <c r="E199" s="90">
        <v>7200000</v>
      </c>
      <c r="F199" s="114"/>
      <c r="G199" s="113">
        <f t="shared" si="2"/>
        <v>156411352</v>
      </c>
    </row>
    <row r="200" spans="1:7" ht="14.25" x14ac:dyDescent="0.2">
      <c r="A200" s="99">
        <v>44561</v>
      </c>
      <c r="B200" s="44"/>
      <c r="C200" s="44"/>
      <c r="D200" s="44" t="s">
        <v>114</v>
      </c>
      <c r="E200" s="119">
        <v>27077</v>
      </c>
      <c r="F200" s="90"/>
      <c r="G200" s="113">
        <f t="shared" si="2"/>
        <v>156438429</v>
      </c>
    </row>
    <row r="201" spans="1:7" ht="14.25" x14ac:dyDescent="0.2">
      <c r="A201" s="103">
        <v>44561</v>
      </c>
      <c r="B201" s="28"/>
      <c r="C201" s="25"/>
      <c r="D201" s="44" t="s">
        <v>115</v>
      </c>
      <c r="E201" s="91"/>
      <c r="F201" s="91">
        <v>5416</v>
      </c>
      <c r="G201" s="113">
        <f t="shared" si="2"/>
        <v>156433013</v>
      </c>
    </row>
    <row r="202" spans="1:7" ht="14.25" x14ac:dyDescent="0.2">
      <c r="A202" s="103">
        <v>44561</v>
      </c>
      <c r="B202" s="21"/>
      <c r="C202" s="25"/>
      <c r="D202" s="15" t="s">
        <v>109</v>
      </c>
      <c r="E202" s="93"/>
      <c r="F202" s="93">
        <v>10000</v>
      </c>
      <c r="G202" s="113">
        <f t="shared" si="2"/>
        <v>156423013</v>
      </c>
    </row>
    <row r="203" spans="1:7" x14ac:dyDescent="0.2">
      <c r="A203" s="30"/>
      <c r="B203" s="22"/>
      <c r="C203" s="26"/>
      <c r="D203" s="4"/>
      <c r="E203" s="107"/>
      <c r="F203" s="107"/>
      <c r="G203" s="106"/>
    </row>
    <row r="204" spans="1:7" ht="13.5" thickBot="1" x14ac:dyDescent="0.25">
      <c r="A204" s="30"/>
      <c r="B204" s="23"/>
      <c r="C204" s="27"/>
      <c r="D204" s="19"/>
      <c r="E204" s="93"/>
      <c r="F204" s="93"/>
      <c r="G204" s="94"/>
    </row>
    <row r="205" spans="1:7" ht="13.5" thickBot="1" x14ac:dyDescent="0.25">
      <c r="A205" s="197" t="s">
        <v>79</v>
      </c>
      <c r="B205" s="198"/>
      <c r="C205" s="198"/>
      <c r="D205" s="198"/>
      <c r="E205" s="95"/>
      <c r="F205" s="96"/>
      <c r="G205" s="97">
        <f>G202</f>
        <v>156423013</v>
      </c>
    </row>
    <row r="206" spans="1:7" ht="13.5" thickTop="1" x14ac:dyDescent="0.2"/>
    <row r="210" spans="1:7" hidden="1" x14ac:dyDescent="0.2"/>
    <row r="211" spans="1:7" ht="14.25" hidden="1" x14ac:dyDescent="0.2">
      <c r="A211" s="39" t="s">
        <v>45</v>
      </c>
      <c r="B211" s="39"/>
      <c r="C211" s="1" t="s">
        <v>102</v>
      </c>
      <c r="D211" s="2"/>
      <c r="E211" s="7"/>
      <c r="F211" s="7"/>
      <c r="G211" s="200"/>
    </row>
    <row r="212" spans="1:7" ht="14.25" hidden="1" x14ac:dyDescent="0.2">
      <c r="A212" s="1" t="s">
        <v>12</v>
      </c>
      <c r="B212" s="1"/>
      <c r="C212" s="1" t="s">
        <v>103</v>
      </c>
      <c r="D212" s="2"/>
      <c r="E212" s="7"/>
      <c r="F212" s="7"/>
      <c r="G212" s="200"/>
    </row>
    <row r="213" spans="1:7" ht="15" hidden="1" x14ac:dyDescent="0.25">
      <c r="A213" s="1" t="s">
        <v>10</v>
      </c>
      <c r="B213" s="1"/>
      <c r="C213" s="1" t="s">
        <v>104</v>
      </c>
      <c r="D213" s="2"/>
      <c r="E213" s="40"/>
      <c r="F213" s="40" t="s">
        <v>242</v>
      </c>
      <c r="G213" s="7"/>
    </row>
    <row r="214" spans="1:7" ht="15" hidden="1" thickBot="1" x14ac:dyDescent="0.25">
      <c r="A214" s="1"/>
      <c r="B214" s="1"/>
      <c r="C214" s="1"/>
      <c r="D214" s="2"/>
      <c r="E214" s="7"/>
      <c r="F214" s="7"/>
      <c r="G214" s="7"/>
    </row>
    <row r="215" spans="1:7" ht="15.75" hidden="1" thickTop="1" x14ac:dyDescent="0.2">
      <c r="A215" s="175" t="s">
        <v>0</v>
      </c>
      <c r="B215" s="177" t="s">
        <v>13</v>
      </c>
      <c r="C215" s="177" t="s">
        <v>14</v>
      </c>
      <c r="D215" s="179" t="s">
        <v>4</v>
      </c>
      <c r="E215" s="59" t="s">
        <v>1</v>
      </c>
      <c r="F215" s="59" t="s">
        <v>2</v>
      </c>
      <c r="G215" s="60" t="s">
        <v>15</v>
      </c>
    </row>
    <row r="216" spans="1:7" ht="15" hidden="1" x14ac:dyDescent="0.2">
      <c r="A216" s="176"/>
      <c r="B216" s="178"/>
      <c r="C216" s="178"/>
      <c r="D216" s="181"/>
      <c r="E216" s="61" t="s">
        <v>17</v>
      </c>
      <c r="F216" s="61" t="s">
        <v>17</v>
      </c>
      <c r="G216" s="62" t="s">
        <v>17</v>
      </c>
    </row>
    <row r="217" spans="1:7" ht="15" hidden="1" x14ac:dyDescent="0.2">
      <c r="A217" s="68">
        <v>1</v>
      </c>
      <c r="B217" s="69">
        <v>2</v>
      </c>
      <c r="C217" s="70">
        <v>3</v>
      </c>
      <c r="D217" s="75">
        <v>4</v>
      </c>
      <c r="E217" s="69">
        <v>5</v>
      </c>
      <c r="F217" s="70">
        <v>6</v>
      </c>
      <c r="G217" s="71">
        <v>7</v>
      </c>
    </row>
    <row r="218" spans="1:7" ht="14.25" hidden="1" x14ac:dyDescent="0.2">
      <c r="A218" s="76">
        <v>44562</v>
      </c>
      <c r="B218" s="54"/>
      <c r="C218" s="54"/>
      <c r="D218" s="73" t="s">
        <v>243</v>
      </c>
      <c r="E218" s="113">
        <f>G205</f>
        <v>156423013</v>
      </c>
      <c r="F218" s="114"/>
      <c r="G218" s="113">
        <f>E218</f>
        <v>156423013</v>
      </c>
    </row>
    <row r="219" spans="1:7" ht="14.25" hidden="1" x14ac:dyDescent="0.2">
      <c r="A219" s="105" t="s">
        <v>244</v>
      </c>
      <c r="B219" s="44"/>
      <c r="C219" s="44"/>
      <c r="D219" s="44" t="s">
        <v>245</v>
      </c>
      <c r="E219" s="119"/>
      <c r="F219" s="90">
        <v>4852600</v>
      </c>
      <c r="G219" s="92">
        <f>G218-F219</f>
        <v>151570413</v>
      </c>
    </row>
    <row r="220" spans="1:7" ht="14.25" hidden="1" x14ac:dyDescent="0.2">
      <c r="A220" s="77"/>
      <c r="B220" s="28"/>
      <c r="C220" s="25"/>
      <c r="D220" s="44"/>
      <c r="E220" s="91"/>
      <c r="F220" s="91"/>
      <c r="G220" s="92"/>
    </row>
    <row r="221" spans="1:7" ht="14.25" hidden="1" x14ac:dyDescent="0.2">
      <c r="A221" s="77"/>
      <c r="B221" s="21"/>
      <c r="C221" s="25"/>
      <c r="D221" s="15"/>
      <c r="E221" s="93"/>
      <c r="F221" s="93"/>
      <c r="G221" s="92"/>
    </row>
    <row r="222" spans="1:7" hidden="1" x14ac:dyDescent="0.2">
      <c r="A222" s="30"/>
      <c r="B222" s="22"/>
      <c r="C222" s="26"/>
      <c r="D222" s="4"/>
      <c r="E222" s="107"/>
      <c r="F222" s="107"/>
      <c r="G222" s="106"/>
    </row>
    <row r="223" spans="1:7" ht="13.5" hidden="1" thickBot="1" x14ac:dyDescent="0.25">
      <c r="A223" s="30"/>
      <c r="B223" s="23"/>
      <c r="C223" s="27"/>
      <c r="D223" s="19"/>
      <c r="E223" s="93"/>
      <c r="F223" s="93"/>
      <c r="G223" s="94"/>
    </row>
    <row r="224" spans="1:7" ht="13.5" hidden="1" thickBot="1" x14ac:dyDescent="0.25">
      <c r="A224" s="197" t="s">
        <v>79</v>
      </c>
      <c r="B224" s="198"/>
      <c r="C224" s="198"/>
      <c r="D224" s="198"/>
      <c r="E224" s="95"/>
      <c r="F224" s="96"/>
      <c r="G224" s="97">
        <f>G219</f>
        <v>151570413</v>
      </c>
    </row>
    <row r="225" spans="1:7" ht="13.5" hidden="1" thickTop="1" x14ac:dyDescent="0.2"/>
    <row r="226" spans="1:7" ht="12.75" customHeight="1" x14ac:dyDescent="0.2"/>
    <row r="227" spans="1:7" ht="14.25" x14ac:dyDescent="0.2">
      <c r="A227" s="1" t="s">
        <v>246</v>
      </c>
      <c r="B227" s="1"/>
      <c r="C227" s="1"/>
      <c r="D227" s="2"/>
      <c r="E227" s="1"/>
    </row>
    <row r="228" spans="1:7" ht="15" x14ac:dyDescent="0.25">
      <c r="A228" s="1" t="s">
        <v>27</v>
      </c>
      <c r="B228" s="1"/>
      <c r="C228" s="1"/>
      <c r="D228" s="2"/>
      <c r="E228" s="6">
        <f>G224</f>
        <v>151570413</v>
      </c>
    </row>
    <row r="229" spans="1:7" ht="15" x14ac:dyDescent="0.25">
      <c r="A229" s="8" t="s">
        <v>7</v>
      </c>
      <c r="B229" s="5"/>
      <c r="C229" s="5"/>
      <c r="D229" s="11"/>
      <c r="E229" s="5"/>
    </row>
    <row r="230" spans="1:7" ht="15" x14ac:dyDescent="0.25">
      <c r="A230" s="8" t="s">
        <v>28</v>
      </c>
      <c r="B230" s="5"/>
      <c r="C230" s="5"/>
      <c r="D230" s="9"/>
      <c r="E230" s="14">
        <f>E228-E231</f>
        <v>12680400</v>
      </c>
      <c r="G230" s="121">
        <f>E230+F219</f>
        <v>17533000</v>
      </c>
    </row>
    <row r="231" spans="1:7" ht="15" x14ac:dyDescent="0.25">
      <c r="A231" s="8" t="s">
        <v>8</v>
      </c>
      <c r="B231" s="5"/>
      <c r="C231" s="5"/>
      <c r="D231" s="35"/>
      <c r="E231" s="14">
        <v>138890013</v>
      </c>
    </row>
    <row r="232" spans="1:7" ht="15.75" thickBot="1" x14ac:dyDescent="0.3">
      <c r="A232" s="8" t="s">
        <v>19</v>
      </c>
      <c r="B232" s="8"/>
      <c r="C232" s="8"/>
      <c r="D232" s="9"/>
      <c r="E232" s="36">
        <f>E230+E231</f>
        <v>151570413</v>
      </c>
    </row>
    <row r="233" spans="1:7" ht="15.75" thickTop="1" x14ac:dyDescent="0.25">
      <c r="A233" s="8"/>
      <c r="B233" s="8"/>
      <c r="C233" s="8"/>
      <c r="D233" s="9"/>
      <c r="E233" s="10"/>
    </row>
    <row r="234" spans="1:7" x14ac:dyDescent="0.2">
      <c r="A234" t="s">
        <v>55</v>
      </c>
      <c r="E234" t="s">
        <v>247</v>
      </c>
    </row>
    <row r="235" spans="1:7" x14ac:dyDescent="0.2">
      <c r="A235" t="s">
        <v>193</v>
      </c>
      <c r="B235" s="55"/>
      <c r="C235" s="55"/>
      <c r="E235" t="s">
        <v>61</v>
      </c>
    </row>
    <row r="240" spans="1:7" x14ac:dyDescent="0.2">
      <c r="A240" t="s">
        <v>194</v>
      </c>
      <c r="E240" t="s">
        <v>248</v>
      </c>
    </row>
    <row r="241" spans="1:5" ht="14.25" x14ac:dyDescent="0.2">
      <c r="E241" s="1"/>
    </row>
    <row r="242" spans="1:5" x14ac:dyDescent="0.2">
      <c r="A242" s="5"/>
      <c r="B242" s="5"/>
      <c r="C242" s="5"/>
      <c r="D242" s="11"/>
      <c r="E242" s="5"/>
    </row>
    <row r="243" spans="1:5" x14ac:dyDescent="0.2">
      <c r="A243" s="49"/>
      <c r="B243" s="12"/>
      <c r="C243" s="12"/>
      <c r="D243" s="13"/>
      <c r="E243" s="12"/>
    </row>
    <row r="244" spans="1:5" x14ac:dyDescent="0.2">
      <c r="A244" s="12"/>
      <c r="B244" s="12"/>
      <c r="C244" s="12"/>
      <c r="D244" s="13"/>
      <c r="E244" s="12"/>
    </row>
    <row r="245" spans="1:5" x14ac:dyDescent="0.2">
      <c r="A245" s="12"/>
      <c r="B245" s="12"/>
      <c r="C245" s="12"/>
      <c r="D245" s="13"/>
      <c r="E245" s="12"/>
    </row>
    <row r="246" spans="1:5" x14ac:dyDescent="0.2">
      <c r="A246" s="12"/>
      <c r="B246" s="12"/>
      <c r="C246" s="12"/>
      <c r="D246" s="13"/>
      <c r="E246" s="12"/>
    </row>
    <row r="247" spans="1:5" x14ac:dyDescent="0.2">
      <c r="A247" s="12"/>
      <c r="B247" s="12"/>
      <c r="C247" s="12"/>
      <c r="D247" s="13"/>
      <c r="E247" s="12"/>
    </row>
    <row r="248" spans="1:5" x14ac:dyDescent="0.2">
      <c r="A248" s="12"/>
      <c r="B248" s="12"/>
      <c r="C248" s="12"/>
      <c r="D248" s="13"/>
      <c r="E248" s="12"/>
    </row>
    <row r="249" spans="1:5" x14ac:dyDescent="0.2">
      <c r="A249" s="12"/>
      <c r="B249" s="12"/>
      <c r="C249" s="12"/>
      <c r="D249" s="13"/>
      <c r="E249" s="12"/>
    </row>
    <row r="250" spans="1:5" x14ac:dyDescent="0.2">
      <c r="A250" s="12"/>
      <c r="B250" s="12"/>
      <c r="C250" s="12"/>
      <c r="D250" s="13"/>
      <c r="E250" s="12"/>
    </row>
    <row r="251" spans="1:5" x14ac:dyDescent="0.2">
      <c r="A251" s="12"/>
      <c r="B251" s="12"/>
      <c r="C251" s="12"/>
      <c r="D251" s="13"/>
      <c r="E251" s="12"/>
    </row>
    <row r="252" spans="1:5" x14ac:dyDescent="0.2">
      <c r="A252" s="50"/>
      <c r="B252" s="12"/>
      <c r="C252" s="12"/>
      <c r="D252" s="13"/>
      <c r="E252" s="12"/>
    </row>
    <row r="253" spans="1:5" x14ac:dyDescent="0.2">
      <c r="A253" s="12"/>
      <c r="B253" s="12"/>
      <c r="C253" s="12"/>
      <c r="D253" s="13"/>
      <c r="E253" s="12"/>
    </row>
    <row r="254" spans="1:5" x14ac:dyDescent="0.2">
      <c r="A254" s="12"/>
      <c r="B254" s="12"/>
      <c r="C254" s="12"/>
      <c r="D254" s="13"/>
      <c r="E254" s="12"/>
    </row>
  </sheetData>
  <mergeCells count="86">
    <mergeCell ref="A224:D224"/>
    <mergeCell ref="A205:D205"/>
    <mergeCell ref="G211:G212"/>
    <mergeCell ref="A215:A216"/>
    <mergeCell ref="B215:B216"/>
    <mergeCell ref="C215:C216"/>
    <mergeCell ref="D215:D216"/>
    <mergeCell ref="A182:D182"/>
    <mergeCell ref="G187:G188"/>
    <mergeCell ref="A191:A192"/>
    <mergeCell ref="B191:B192"/>
    <mergeCell ref="C191:C192"/>
    <mergeCell ref="D191:D192"/>
    <mergeCell ref="A165:D165"/>
    <mergeCell ref="G169:G170"/>
    <mergeCell ref="A173:A174"/>
    <mergeCell ref="B173:B174"/>
    <mergeCell ref="C173:C174"/>
    <mergeCell ref="D173:D174"/>
    <mergeCell ref="A145:D145"/>
    <mergeCell ref="G147:G148"/>
    <mergeCell ref="A151:A152"/>
    <mergeCell ref="B151:B152"/>
    <mergeCell ref="C151:C152"/>
    <mergeCell ref="D151:D152"/>
    <mergeCell ref="A130:D130"/>
    <mergeCell ref="G133:G134"/>
    <mergeCell ref="A136:A137"/>
    <mergeCell ref="B136:B137"/>
    <mergeCell ref="C136:C137"/>
    <mergeCell ref="D136:D137"/>
    <mergeCell ref="A117:D117"/>
    <mergeCell ref="G119:G120"/>
    <mergeCell ref="A122:A123"/>
    <mergeCell ref="B122:B123"/>
    <mergeCell ref="C122:C123"/>
    <mergeCell ref="D122:D123"/>
    <mergeCell ref="A104:D104"/>
    <mergeCell ref="G107:G108"/>
    <mergeCell ref="A110:A111"/>
    <mergeCell ref="B110:B111"/>
    <mergeCell ref="C110:C111"/>
    <mergeCell ref="D110:D111"/>
    <mergeCell ref="A90:D90"/>
    <mergeCell ref="G93:G94"/>
    <mergeCell ref="A96:A97"/>
    <mergeCell ref="B96:B97"/>
    <mergeCell ref="C96:C97"/>
    <mergeCell ref="D96:D97"/>
    <mergeCell ref="A75:D75"/>
    <mergeCell ref="G78:G79"/>
    <mergeCell ref="A81:A82"/>
    <mergeCell ref="B81:B82"/>
    <mergeCell ref="C81:C82"/>
    <mergeCell ref="D81:D82"/>
    <mergeCell ref="A62:D62"/>
    <mergeCell ref="G64:G65"/>
    <mergeCell ref="A67:A68"/>
    <mergeCell ref="B67:B68"/>
    <mergeCell ref="C67:C68"/>
    <mergeCell ref="D67:D68"/>
    <mergeCell ref="A46:D46"/>
    <mergeCell ref="G49:G50"/>
    <mergeCell ref="A52:A53"/>
    <mergeCell ref="B52:B53"/>
    <mergeCell ref="C52:C53"/>
    <mergeCell ref="D52:D53"/>
    <mergeCell ref="A37:A38"/>
    <mergeCell ref="B37:B38"/>
    <mergeCell ref="C37:C38"/>
    <mergeCell ref="D37:D38"/>
    <mergeCell ref="A17:D17"/>
    <mergeCell ref="A31:D31"/>
    <mergeCell ref="G32:G35"/>
    <mergeCell ref="A3:G3"/>
    <mergeCell ref="A4:G4"/>
    <mergeCell ref="G5:G6"/>
    <mergeCell ref="A9:A10"/>
    <mergeCell ref="B9:B10"/>
    <mergeCell ref="C9:C10"/>
    <mergeCell ref="D9:D10"/>
    <mergeCell ref="G20:G21"/>
    <mergeCell ref="A23:A24"/>
    <mergeCell ref="B23:B24"/>
    <mergeCell ref="C23:C24"/>
    <mergeCell ref="D23:D24"/>
  </mergeCells>
  <phoneticPr fontId="13" type="noConversion"/>
  <pageMargins left="0.7" right="0.7" top="0.75" bottom="0.75" header="0.3" footer="0.3"/>
  <pageSetup scale="85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G424"/>
  <sheetViews>
    <sheetView topLeftCell="A226" workbookViewId="0">
      <selection activeCell="E225" sqref="E225"/>
    </sheetView>
  </sheetViews>
  <sheetFormatPr defaultRowHeight="12.75" x14ac:dyDescent="0.2"/>
  <cols>
    <col min="1" max="1" width="13.28515625" customWidth="1"/>
    <col min="4" max="4" width="41.85546875" customWidth="1"/>
    <col min="5" max="5" width="27.42578125" style="130" customWidth="1"/>
    <col min="6" max="6" width="19.7109375" style="130" bestFit="1" customWidth="1"/>
    <col min="7" max="7" width="19.85546875" style="130" customWidth="1"/>
  </cols>
  <sheetData>
    <row r="5" spans="1:7" ht="18" x14ac:dyDescent="0.25">
      <c r="A5" s="172" t="s">
        <v>3</v>
      </c>
      <c r="B5" s="172"/>
      <c r="C5" s="172"/>
      <c r="D5" s="172"/>
      <c r="E5" s="172"/>
      <c r="F5" s="172"/>
      <c r="G5" s="172"/>
    </row>
    <row r="6" spans="1:7" ht="15.75" x14ac:dyDescent="0.25">
      <c r="A6" s="173"/>
      <c r="B6" s="173"/>
      <c r="C6" s="173"/>
      <c r="D6" s="173"/>
      <c r="E6" s="173"/>
      <c r="F6" s="173"/>
      <c r="G6" s="173"/>
    </row>
    <row r="7" spans="1:7" ht="14.25" x14ac:dyDescent="0.2">
      <c r="A7" s="39" t="s">
        <v>45</v>
      </c>
      <c r="B7" s="39"/>
      <c r="C7" s="1" t="s">
        <v>102</v>
      </c>
      <c r="D7" s="2"/>
      <c r="E7" s="122"/>
      <c r="F7" s="122"/>
      <c r="G7" s="174"/>
    </row>
    <row r="8" spans="1:7" ht="14.25" x14ac:dyDescent="0.2">
      <c r="A8" s="1" t="s">
        <v>12</v>
      </c>
      <c r="B8" s="1"/>
      <c r="C8" s="1" t="s">
        <v>103</v>
      </c>
      <c r="D8" s="2"/>
      <c r="E8" s="122"/>
      <c r="F8" s="122"/>
      <c r="G8" s="174"/>
    </row>
    <row r="9" spans="1:7" ht="15" x14ac:dyDescent="0.25">
      <c r="A9" s="1" t="s">
        <v>10</v>
      </c>
      <c r="B9" s="1"/>
      <c r="C9" s="1" t="s">
        <v>104</v>
      </c>
      <c r="D9" s="2"/>
      <c r="E9" s="137"/>
      <c r="F9" s="137" t="s">
        <v>105</v>
      </c>
      <c r="G9" s="122"/>
    </row>
    <row r="10" spans="1:7" ht="15" thickBot="1" x14ac:dyDescent="0.25">
      <c r="A10" s="1"/>
      <c r="B10" s="1"/>
      <c r="C10" s="1"/>
      <c r="D10" s="2"/>
      <c r="E10" s="122"/>
      <c r="F10" s="122"/>
      <c r="G10" s="122"/>
    </row>
    <row r="11" spans="1:7" ht="15.75" thickTop="1" x14ac:dyDescent="0.2">
      <c r="A11" s="175" t="s">
        <v>0</v>
      </c>
      <c r="B11" s="177" t="s">
        <v>13</v>
      </c>
      <c r="C11" s="177" t="s">
        <v>14</v>
      </c>
      <c r="D11" s="179" t="s">
        <v>4</v>
      </c>
      <c r="E11" s="138" t="s">
        <v>1</v>
      </c>
      <c r="F11" s="138" t="s">
        <v>2</v>
      </c>
      <c r="G11" s="123" t="s">
        <v>15</v>
      </c>
    </row>
    <row r="12" spans="1:7" ht="15" x14ac:dyDescent="0.2">
      <c r="A12" s="176"/>
      <c r="B12" s="178"/>
      <c r="C12" s="178"/>
      <c r="D12" s="181"/>
      <c r="E12" s="139" t="s">
        <v>17</v>
      </c>
      <c r="F12" s="139" t="s">
        <v>17</v>
      </c>
      <c r="G12" s="124" t="s">
        <v>17</v>
      </c>
    </row>
    <row r="13" spans="1:7" ht="15.75" thickBot="1" x14ac:dyDescent="0.25">
      <c r="A13" s="63">
        <v>1</v>
      </c>
      <c r="B13" s="64">
        <v>2</v>
      </c>
      <c r="C13" s="65">
        <v>3</v>
      </c>
      <c r="D13" s="67">
        <v>4</v>
      </c>
      <c r="E13" s="140">
        <v>5</v>
      </c>
      <c r="F13" s="148">
        <v>6</v>
      </c>
      <c r="G13" s="125">
        <v>7</v>
      </c>
    </row>
    <row r="14" spans="1:7" ht="15" x14ac:dyDescent="0.25">
      <c r="A14" s="29" t="s">
        <v>106</v>
      </c>
      <c r="B14" s="28"/>
      <c r="C14" s="25"/>
      <c r="D14" s="44" t="s">
        <v>107</v>
      </c>
      <c r="E14" s="141">
        <v>1000000</v>
      </c>
      <c r="F14" s="141"/>
      <c r="G14" s="126">
        <v>1000000</v>
      </c>
    </row>
    <row r="15" spans="1:7" x14ac:dyDescent="0.2">
      <c r="A15" s="46" t="s">
        <v>108</v>
      </c>
      <c r="B15" s="21"/>
      <c r="C15" s="25"/>
      <c r="D15" s="15" t="s">
        <v>109</v>
      </c>
      <c r="E15" s="142"/>
      <c r="F15" s="142">
        <v>10000</v>
      </c>
      <c r="G15" s="127">
        <f>(G14-F15)</f>
        <v>990000</v>
      </c>
    </row>
    <row r="16" spans="1:7" x14ac:dyDescent="0.2">
      <c r="A16" s="30"/>
      <c r="B16" s="22"/>
      <c r="C16" s="26"/>
      <c r="D16" s="4"/>
      <c r="E16" s="143"/>
      <c r="F16" s="143"/>
      <c r="G16" s="127"/>
    </row>
    <row r="17" spans="1:7" ht="13.5" thickBot="1" x14ac:dyDescent="0.25">
      <c r="A17" s="30"/>
      <c r="B17" s="23"/>
      <c r="C17" s="27"/>
      <c r="D17" s="19"/>
      <c r="E17" s="142"/>
      <c r="F17" s="142"/>
      <c r="G17" s="128"/>
    </row>
    <row r="18" spans="1:7" ht="13.5" thickBot="1" x14ac:dyDescent="0.25">
      <c r="A18" s="197" t="s">
        <v>79</v>
      </c>
      <c r="B18" s="198"/>
      <c r="C18" s="198"/>
      <c r="D18" s="198"/>
      <c r="E18" s="144"/>
      <c r="F18" s="149"/>
      <c r="G18" s="129">
        <v>990000</v>
      </c>
    </row>
    <row r="19" spans="1:7" ht="13.5" thickTop="1" x14ac:dyDescent="0.2"/>
    <row r="21" spans="1:7" ht="14.25" x14ac:dyDescent="0.2">
      <c r="A21" s="39" t="s">
        <v>45</v>
      </c>
      <c r="B21" s="39"/>
      <c r="C21" s="1" t="s">
        <v>102</v>
      </c>
      <c r="D21" s="2"/>
      <c r="E21" s="122"/>
      <c r="F21" s="122"/>
      <c r="G21" s="174"/>
    </row>
    <row r="22" spans="1:7" ht="14.25" x14ac:dyDescent="0.2">
      <c r="A22" s="1" t="s">
        <v>12</v>
      </c>
      <c r="B22" s="1"/>
      <c r="C22" s="1" t="s">
        <v>103</v>
      </c>
      <c r="D22" s="2"/>
      <c r="E22" s="122"/>
      <c r="F22" s="122"/>
      <c r="G22" s="174"/>
    </row>
    <row r="23" spans="1:7" ht="15" x14ac:dyDescent="0.25">
      <c r="A23" s="1" t="s">
        <v>10</v>
      </c>
      <c r="B23" s="1"/>
      <c r="C23" s="1" t="s">
        <v>104</v>
      </c>
      <c r="D23" s="2"/>
      <c r="E23" s="137"/>
      <c r="F23" s="137" t="s">
        <v>110</v>
      </c>
      <c r="G23" s="122"/>
    </row>
    <row r="24" spans="1:7" ht="15" thickBot="1" x14ac:dyDescent="0.25">
      <c r="A24" s="1"/>
      <c r="B24" s="1"/>
      <c r="C24" s="1"/>
      <c r="D24" s="2"/>
      <c r="E24" s="122"/>
      <c r="F24" s="122"/>
      <c r="G24" s="122"/>
    </row>
    <row r="25" spans="1:7" ht="15.75" thickTop="1" x14ac:dyDescent="0.2">
      <c r="A25" s="175" t="s">
        <v>0</v>
      </c>
      <c r="B25" s="177" t="s">
        <v>13</v>
      </c>
      <c r="C25" s="177" t="s">
        <v>14</v>
      </c>
      <c r="D25" s="179" t="s">
        <v>4</v>
      </c>
      <c r="E25" s="138" t="s">
        <v>1</v>
      </c>
      <c r="F25" s="138" t="s">
        <v>2</v>
      </c>
      <c r="G25" s="123" t="s">
        <v>15</v>
      </c>
    </row>
    <row r="26" spans="1:7" ht="15" x14ac:dyDescent="0.2">
      <c r="A26" s="176"/>
      <c r="B26" s="178"/>
      <c r="C26" s="178"/>
      <c r="D26" s="181"/>
      <c r="E26" s="139" t="s">
        <v>17</v>
      </c>
      <c r="F26" s="139" t="s">
        <v>17</v>
      </c>
      <c r="G26" s="124" t="s">
        <v>17</v>
      </c>
    </row>
    <row r="27" spans="1:7" ht="15" x14ac:dyDescent="0.2">
      <c r="A27" s="68">
        <v>1</v>
      </c>
      <c r="B27" s="69">
        <v>2</v>
      </c>
      <c r="C27" s="70">
        <v>3</v>
      </c>
      <c r="D27" s="75">
        <v>4</v>
      </c>
      <c r="E27" s="145">
        <v>5</v>
      </c>
      <c r="F27" s="150">
        <v>6</v>
      </c>
      <c r="G27" s="131">
        <v>7</v>
      </c>
    </row>
    <row r="28" spans="1:7" ht="14.25" x14ac:dyDescent="0.2">
      <c r="A28" s="72">
        <v>43466</v>
      </c>
      <c r="B28" s="73"/>
      <c r="C28" s="73"/>
      <c r="D28" s="73" t="s">
        <v>121</v>
      </c>
      <c r="E28" s="132">
        <f>G18</f>
        <v>990000</v>
      </c>
      <c r="F28" s="132"/>
      <c r="G28" s="132">
        <f>E28</f>
        <v>990000</v>
      </c>
    </row>
    <row r="29" spans="1:7" ht="14.25" x14ac:dyDescent="0.2">
      <c r="A29" s="29" t="s">
        <v>111</v>
      </c>
      <c r="B29" s="28"/>
      <c r="C29" s="25"/>
      <c r="D29" s="44" t="s">
        <v>112</v>
      </c>
      <c r="E29" s="146">
        <v>99000000</v>
      </c>
      <c r="F29" s="146"/>
      <c r="G29" s="133">
        <v>99990000</v>
      </c>
    </row>
    <row r="30" spans="1:7" ht="14.25" x14ac:dyDescent="0.2">
      <c r="A30" s="29" t="s">
        <v>113</v>
      </c>
      <c r="B30" s="28"/>
      <c r="C30" s="25"/>
      <c r="D30" s="44" t="s">
        <v>114</v>
      </c>
      <c r="E30" s="146">
        <v>78074</v>
      </c>
      <c r="F30" s="146"/>
      <c r="G30" s="133">
        <f>(G29+E30)-F30</f>
        <v>100068074</v>
      </c>
    </row>
    <row r="31" spans="1:7" ht="14.25" x14ac:dyDescent="0.2">
      <c r="A31" s="29" t="s">
        <v>113</v>
      </c>
      <c r="B31" s="28"/>
      <c r="C31" s="25"/>
      <c r="D31" s="44" t="s">
        <v>115</v>
      </c>
      <c r="E31" s="146"/>
      <c r="F31" s="146">
        <v>15615</v>
      </c>
      <c r="G31" s="133">
        <f>(G30+E31)-F31</f>
        <v>100052459</v>
      </c>
    </row>
    <row r="32" spans="1:7" ht="14.25" x14ac:dyDescent="0.2">
      <c r="A32" s="46" t="s">
        <v>113</v>
      </c>
      <c r="B32" s="21"/>
      <c r="C32" s="25"/>
      <c r="D32" s="15" t="s">
        <v>109</v>
      </c>
      <c r="E32" s="142"/>
      <c r="F32" s="142">
        <v>10000</v>
      </c>
      <c r="G32" s="133">
        <f>(G31+E32)-F32</f>
        <v>100042459</v>
      </c>
    </row>
    <row r="33" spans="1:7" x14ac:dyDescent="0.2">
      <c r="A33" s="30"/>
      <c r="B33" s="22"/>
      <c r="C33" s="26"/>
      <c r="D33" s="4"/>
      <c r="E33" s="143"/>
      <c r="F33" s="143"/>
      <c r="G33" s="127"/>
    </row>
    <row r="34" spans="1:7" ht="13.5" thickBot="1" x14ac:dyDescent="0.25">
      <c r="A34" s="30"/>
      <c r="B34" s="23"/>
      <c r="C34" s="27"/>
      <c r="D34" s="19"/>
      <c r="E34" s="142"/>
      <c r="F34" s="142"/>
      <c r="G34" s="128"/>
    </row>
    <row r="35" spans="1:7" ht="13.5" thickBot="1" x14ac:dyDescent="0.25">
      <c r="A35" s="197" t="s">
        <v>79</v>
      </c>
      <c r="B35" s="198"/>
      <c r="C35" s="198"/>
      <c r="D35" s="198"/>
      <c r="E35" s="144"/>
      <c r="F35" s="149"/>
      <c r="G35" s="134">
        <f>(G32)</f>
        <v>100042459</v>
      </c>
    </row>
    <row r="36" spans="1:7" ht="13.5" thickTop="1" x14ac:dyDescent="0.2"/>
    <row r="39" spans="1:7" ht="14.25" x14ac:dyDescent="0.2">
      <c r="A39" s="39" t="s">
        <v>45</v>
      </c>
      <c r="B39" s="39"/>
      <c r="C39" s="1" t="s">
        <v>102</v>
      </c>
      <c r="D39" s="2"/>
      <c r="E39" s="122"/>
      <c r="F39" s="122"/>
      <c r="G39" s="174"/>
    </row>
    <row r="40" spans="1:7" ht="14.25" x14ac:dyDescent="0.2">
      <c r="A40" s="1" t="s">
        <v>12</v>
      </c>
      <c r="B40" s="1"/>
      <c r="C40" s="1" t="s">
        <v>103</v>
      </c>
      <c r="D40" s="2"/>
      <c r="E40" s="122"/>
      <c r="F40" s="122"/>
      <c r="G40" s="174"/>
    </row>
    <row r="41" spans="1:7" ht="15" x14ac:dyDescent="0.25">
      <c r="A41" s="1" t="s">
        <v>10</v>
      </c>
      <c r="B41" s="1"/>
      <c r="C41" s="1" t="s">
        <v>104</v>
      </c>
      <c r="D41" s="2"/>
      <c r="E41" s="137"/>
      <c r="F41" s="137" t="s">
        <v>116</v>
      </c>
      <c r="G41" s="122"/>
    </row>
    <row r="42" spans="1:7" ht="15" thickBot="1" x14ac:dyDescent="0.25">
      <c r="A42" s="1"/>
      <c r="B42" s="1"/>
      <c r="C42" s="1"/>
      <c r="D42" s="2"/>
      <c r="E42" s="122"/>
      <c r="F42" s="122"/>
      <c r="G42" s="122"/>
    </row>
    <row r="43" spans="1:7" ht="15.75" thickTop="1" x14ac:dyDescent="0.2">
      <c r="A43" s="175" t="s">
        <v>0</v>
      </c>
      <c r="B43" s="177" t="s">
        <v>13</v>
      </c>
      <c r="C43" s="177" t="s">
        <v>14</v>
      </c>
      <c r="D43" s="179" t="s">
        <v>4</v>
      </c>
      <c r="E43" s="138" t="s">
        <v>1</v>
      </c>
      <c r="F43" s="138" t="s">
        <v>2</v>
      </c>
      <c r="G43" s="123" t="s">
        <v>15</v>
      </c>
    </row>
    <row r="44" spans="1:7" ht="15" x14ac:dyDescent="0.2">
      <c r="A44" s="176"/>
      <c r="B44" s="178"/>
      <c r="C44" s="178"/>
      <c r="D44" s="181"/>
      <c r="E44" s="139" t="s">
        <v>17</v>
      </c>
      <c r="F44" s="139" t="s">
        <v>17</v>
      </c>
      <c r="G44" s="124" t="s">
        <v>17</v>
      </c>
    </row>
    <row r="45" spans="1:7" ht="15" x14ac:dyDescent="0.2">
      <c r="A45" s="68">
        <v>1</v>
      </c>
      <c r="B45" s="69">
        <v>2</v>
      </c>
      <c r="C45" s="70">
        <v>3</v>
      </c>
      <c r="D45" s="74">
        <v>4</v>
      </c>
      <c r="E45" s="145">
        <v>5</v>
      </c>
      <c r="F45" s="150">
        <v>6</v>
      </c>
      <c r="G45" s="131">
        <v>7</v>
      </c>
    </row>
    <row r="46" spans="1:7" ht="14.25" x14ac:dyDescent="0.2">
      <c r="A46" s="76">
        <v>43467</v>
      </c>
      <c r="B46" s="54"/>
      <c r="C46" s="54"/>
      <c r="D46" s="73" t="s">
        <v>120</v>
      </c>
      <c r="E46" s="135">
        <f>G35</f>
        <v>100042459</v>
      </c>
      <c r="F46" s="135"/>
      <c r="G46" s="135">
        <f>E46</f>
        <v>100042459</v>
      </c>
    </row>
    <row r="47" spans="1:7" ht="14.25" x14ac:dyDescent="0.2">
      <c r="A47" s="29" t="s">
        <v>117</v>
      </c>
      <c r="B47" s="28"/>
      <c r="C47" s="25"/>
      <c r="D47" s="44" t="s">
        <v>114</v>
      </c>
      <c r="E47" s="146">
        <v>72926</v>
      </c>
      <c r="F47" s="146"/>
      <c r="G47" s="133">
        <f>(G46+E47)</f>
        <v>100115385</v>
      </c>
    </row>
    <row r="48" spans="1:7" ht="14.25" x14ac:dyDescent="0.2">
      <c r="A48" s="29" t="s">
        <v>117</v>
      </c>
      <c r="B48" s="28"/>
      <c r="C48" s="25"/>
      <c r="D48" s="44" t="s">
        <v>115</v>
      </c>
      <c r="E48" s="146"/>
      <c r="F48" s="146">
        <v>14586</v>
      </c>
      <c r="G48" s="133">
        <f>(G47+E48)-F48</f>
        <v>100100799</v>
      </c>
    </row>
    <row r="49" spans="1:7" ht="14.25" x14ac:dyDescent="0.2">
      <c r="A49" s="46" t="s">
        <v>113</v>
      </c>
      <c r="B49" s="21"/>
      <c r="C49" s="25"/>
      <c r="D49" s="15" t="s">
        <v>109</v>
      </c>
      <c r="E49" s="142"/>
      <c r="F49" s="142">
        <v>10000</v>
      </c>
      <c r="G49" s="133">
        <f>(G48+E49)-F49</f>
        <v>100090799</v>
      </c>
    </row>
    <row r="50" spans="1:7" x14ac:dyDescent="0.2">
      <c r="A50" s="30"/>
      <c r="B50" s="22"/>
      <c r="C50" s="26"/>
      <c r="D50" s="4"/>
      <c r="E50" s="143"/>
      <c r="F50" s="143"/>
      <c r="G50" s="127"/>
    </row>
    <row r="51" spans="1:7" ht="13.5" thickBot="1" x14ac:dyDescent="0.25">
      <c r="A51" s="30"/>
      <c r="B51" s="23"/>
      <c r="C51" s="27"/>
      <c r="D51" s="19"/>
      <c r="E51" s="142"/>
      <c r="F51" s="142"/>
      <c r="G51" s="128"/>
    </row>
    <row r="52" spans="1:7" ht="13.5" thickBot="1" x14ac:dyDescent="0.25">
      <c r="A52" s="197" t="s">
        <v>79</v>
      </c>
      <c r="B52" s="198"/>
      <c r="C52" s="198"/>
      <c r="D52" s="198"/>
      <c r="E52" s="144"/>
      <c r="F52" s="149"/>
      <c r="G52" s="134">
        <f>G49</f>
        <v>100090799</v>
      </c>
    </row>
    <row r="53" spans="1:7" ht="13.5" thickTop="1" x14ac:dyDescent="0.2"/>
    <row r="56" spans="1:7" ht="14.25" x14ac:dyDescent="0.2">
      <c r="A56" s="39" t="s">
        <v>45</v>
      </c>
      <c r="B56" s="39"/>
      <c r="C56" s="1" t="s">
        <v>102</v>
      </c>
      <c r="D56" s="2"/>
      <c r="E56" s="122"/>
      <c r="F56" s="122"/>
      <c r="G56" s="174"/>
    </row>
    <row r="57" spans="1:7" ht="14.25" x14ac:dyDescent="0.2">
      <c r="A57" s="1" t="s">
        <v>12</v>
      </c>
      <c r="B57" s="1"/>
      <c r="C57" s="1" t="s">
        <v>103</v>
      </c>
      <c r="D57" s="2"/>
      <c r="E57" s="122"/>
      <c r="F57" s="122"/>
      <c r="G57" s="174"/>
    </row>
    <row r="58" spans="1:7" ht="15" x14ac:dyDescent="0.25">
      <c r="A58" s="1" t="s">
        <v>10</v>
      </c>
      <c r="B58" s="1"/>
      <c r="C58" s="1" t="s">
        <v>104</v>
      </c>
      <c r="D58" s="2"/>
      <c r="E58" s="137"/>
      <c r="F58" s="137" t="s">
        <v>118</v>
      </c>
      <c r="G58" s="122"/>
    </row>
    <row r="59" spans="1:7" ht="15" thickBot="1" x14ac:dyDescent="0.25">
      <c r="A59" s="1"/>
      <c r="B59" s="1"/>
      <c r="C59" s="1"/>
      <c r="D59" s="2"/>
      <c r="E59" s="122"/>
      <c r="F59" s="122"/>
      <c r="G59" s="122"/>
    </row>
    <row r="60" spans="1:7" ht="15.75" thickTop="1" x14ac:dyDescent="0.2">
      <c r="A60" s="175" t="s">
        <v>0</v>
      </c>
      <c r="B60" s="177" t="s">
        <v>13</v>
      </c>
      <c r="C60" s="177" t="s">
        <v>14</v>
      </c>
      <c r="D60" s="179" t="s">
        <v>4</v>
      </c>
      <c r="E60" s="138" t="s">
        <v>1</v>
      </c>
      <c r="F60" s="138" t="s">
        <v>2</v>
      </c>
      <c r="G60" s="123" t="s">
        <v>15</v>
      </c>
    </row>
    <row r="61" spans="1:7" ht="15" x14ac:dyDescent="0.2">
      <c r="A61" s="176"/>
      <c r="B61" s="178"/>
      <c r="C61" s="178"/>
      <c r="D61" s="181"/>
      <c r="E61" s="139" t="s">
        <v>17</v>
      </c>
      <c r="F61" s="139" t="s">
        <v>17</v>
      </c>
      <c r="G61" s="124" t="s">
        <v>17</v>
      </c>
    </row>
    <row r="62" spans="1:7" ht="15" x14ac:dyDescent="0.2">
      <c r="A62" s="68">
        <v>1</v>
      </c>
      <c r="B62" s="69">
        <v>2</v>
      </c>
      <c r="C62" s="70">
        <v>3</v>
      </c>
      <c r="D62" s="75">
        <v>4</v>
      </c>
      <c r="E62" s="145">
        <v>5</v>
      </c>
      <c r="F62" s="150">
        <v>6</v>
      </c>
      <c r="G62" s="131">
        <v>7</v>
      </c>
    </row>
    <row r="63" spans="1:7" ht="14.25" x14ac:dyDescent="0.2">
      <c r="A63" s="76">
        <v>43468</v>
      </c>
      <c r="B63" s="54"/>
      <c r="C63" s="54"/>
      <c r="D63" s="73" t="s">
        <v>122</v>
      </c>
      <c r="E63" s="136">
        <f>G52</f>
        <v>100090799</v>
      </c>
      <c r="F63" s="151"/>
      <c r="G63" s="136">
        <f>E63</f>
        <v>100090799</v>
      </c>
    </row>
    <row r="64" spans="1:7" ht="14.25" x14ac:dyDescent="0.2">
      <c r="A64" s="29" t="s">
        <v>119</v>
      </c>
      <c r="B64" s="28"/>
      <c r="C64" s="25"/>
      <c r="D64" s="44" t="s">
        <v>114</v>
      </c>
      <c r="E64" s="146">
        <v>80801</v>
      </c>
      <c r="F64" s="146"/>
      <c r="G64" s="133">
        <f>(G63+E64)</f>
        <v>100171600</v>
      </c>
    </row>
    <row r="65" spans="1:7" ht="14.25" x14ac:dyDescent="0.2">
      <c r="A65" s="29" t="s">
        <v>119</v>
      </c>
      <c r="B65" s="28"/>
      <c r="C65" s="25"/>
      <c r="D65" s="44" t="s">
        <v>115</v>
      </c>
      <c r="E65" s="146"/>
      <c r="F65" s="146">
        <v>16161</v>
      </c>
      <c r="G65" s="133">
        <f>(G64+E65)-F65</f>
        <v>100155439</v>
      </c>
    </row>
    <row r="66" spans="1:7" ht="14.25" x14ac:dyDescent="0.2">
      <c r="A66" s="29" t="s">
        <v>119</v>
      </c>
      <c r="B66" s="21"/>
      <c r="C66" s="25"/>
      <c r="D66" s="15" t="s">
        <v>109</v>
      </c>
      <c r="E66" s="142"/>
      <c r="F66" s="142">
        <v>10000</v>
      </c>
      <c r="G66" s="133">
        <f>(G65+E66)-F66</f>
        <v>100145439</v>
      </c>
    </row>
    <row r="67" spans="1:7" x14ac:dyDescent="0.2">
      <c r="A67" s="30"/>
      <c r="B67" s="22"/>
      <c r="C67" s="26"/>
      <c r="D67" s="4"/>
      <c r="E67" s="143"/>
      <c r="F67" s="143"/>
      <c r="G67" s="127"/>
    </row>
    <row r="68" spans="1:7" ht="13.5" thickBot="1" x14ac:dyDescent="0.25">
      <c r="A68" s="30"/>
      <c r="B68" s="23"/>
      <c r="C68" s="27"/>
      <c r="D68" s="19"/>
      <c r="E68" s="142"/>
      <c r="F68" s="142"/>
      <c r="G68" s="128"/>
    </row>
    <row r="69" spans="1:7" ht="13.5" thickBot="1" x14ac:dyDescent="0.25">
      <c r="A69" s="197" t="s">
        <v>79</v>
      </c>
      <c r="B69" s="198"/>
      <c r="C69" s="198"/>
      <c r="D69" s="198"/>
      <c r="E69" s="144"/>
      <c r="F69" s="149"/>
      <c r="G69" s="134">
        <f>G66</f>
        <v>100145439</v>
      </c>
    </row>
    <row r="70" spans="1:7" ht="13.5" thickTop="1" x14ac:dyDescent="0.2"/>
    <row r="73" spans="1:7" ht="14.25" x14ac:dyDescent="0.2">
      <c r="A73" s="39" t="s">
        <v>45</v>
      </c>
      <c r="B73" s="39"/>
      <c r="C73" s="1" t="s">
        <v>102</v>
      </c>
      <c r="D73" s="2"/>
      <c r="E73" s="122"/>
      <c r="F73" s="122"/>
      <c r="G73" s="174"/>
    </row>
    <row r="74" spans="1:7" ht="14.25" x14ac:dyDescent="0.2">
      <c r="A74" s="1" t="s">
        <v>12</v>
      </c>
      <c r="B74" s="1"/>
      <c r="C74" s="1" t="s">
        <v>103</v>
      </c>
      <c r="D74" s="2"/>
      <c r="E74" s="122"/>
      <c r="F74" s="122"/>
      <c r="G74" s="174"/>
    </row>
    <row r="75" spans="1:7" ht="15" x14ac:dyDescent="0.25">
      <c r="A75" s="1" t="s">
        <v>10</v>
      </c>
      <c r="B75" s="1"/>
      <c r="C75" s="1" t="s">
        <v>104</v>
      </c>
      <c r="D75" s="2"/>
      <c r="E75" s="137"/>
      <c r="F75" s="137" t="s">
        <v>123</v>
      </c>
      <c r="G75" s="122"/>
    </row>
    <row r="76" spans="1:7" ht="15" thickBot="1" x14ac:dyDescent="0.25">
      <c r="A76" s="1"/>
      <c r="B76" s="1"/>
      <c r="C76" s="1"/>
      <c r="D76" s="2"/>
      <c r="E76" s="122"/>
      <c r="F76" s="122"/>
      <c r="G76" s="122"/>
    </row>
    <row r="77" spans="1:7" ht="15.75" thickTop="1" x14ac:dyDescent="0.2">
      <c r="A77" s="175" t="s">
        <v>0</v>
      </c>
      <c r="B77" s="177" t="s">
        <v>13</v>
      </c>
      <c r="C77" s="177" t="s">
        <v>14</v>
      </c>
      <c r="D77" s="179" t="s">
        <v>4</v>
      </c>
      <c r="E77" s="138" t="s">
        <v>1</v>
      </c>
      <c r="F77" s="138" t="s">
        <v>2</v>
      </c>
      <c r="G77" s="123" t="s">
        <v>15</v>
      </c>
    </row>
    <row r="78" spans="1:7" ht="15" x14ac:dyDescent="0.2">
      <c r="A78" s="176"/>
      <c r="B78" s="178"/>
      <c r="C78" s="178"/>
      <c r="D78" s="181"/>
      <c r="E78" s="139" t="s">
        <v>17</v>
      </c>
      <c r="F78" s="139" t="s">
        <v>17</v>
      </c>
      <c r="G78" s="124" t="s">
        <v>17</v>
      </c>
    </row>
    <row r="79" spans="1:7" ht="15" x14ac:dyDescent="0.2">
      <c r="A79" s="68">
        <v>1</v>
      </c>
      <c r="B79" s="69">
        <v>2</v>
      </c>
      <c r="C79" s="70">
        <v>3</v>
      </c>
      <c r="D79" s="75">
        <v>4</v>
      </c>
      <c r="E79" s="145">
        <v>5</v>
      </c>
      <c r="F79" s="150">
        <v>6</v>
      </c>
      <c r="G79" s="131">
        <v>7</v>
      </c>
    </row>
    <row r="80" spans="1:7" ht="14.25" x14ac:dyDescent="0.2">
      <c r="A80" s="76">
        <v>43469</v>
      </c>
      <c r="B80" s="54"/>
      <c r="C80" s="54"/>
      <c r="D80" s="73" t="s">
        <v>127</v>
      </c>
      <c r="E80" s="136">
        <f>G69</f>
        <v>100145439</v>
      </c>
      <c r="F80" s="151"/>
      <c r="G80" s="136">
        <f>E80</f>
        <v>100145439</v>
      </c>
    </row>
    <row r="81" spans="1:7" ht="14.25" x14ac:dyDescent="0.2">
      <c r="A81" s="29" t="s">
        <v>128</v>
      </c>
      <c r="B81" s="28"/>
      <c r="C81" s="25"/>
      <c r="D81" s="44" t="s">
        <v>114</v>
      </c>
      <c r="E81" s="146">
        <v>78262</v>
      </c>
      <c r="F81" s="146"/>
      <c r="G81" s="133">
        <f>(G80+E81)</f>
        <v>100223701</v>
      </c>
    </row>
    <row r="82" spans="1:7" ht="14.25" x14ac:dyDescent="0.2">
      <c r="A82" s="29" t="s">
        <v>128</v>
      </c>
      <c r="B82" s="28"/>
      <c r="C82" s="25"/>
      <c r="D82" s="44" t="s">
        <v>115</v>
      </c>
      <c r="E82" s="146"/>
      <c r="F82" s="146">
        <v>15653</v>
      </c>
      <c r="G82" s="133">
        <f>(G81+E82)-F82</f>
        <v>100208048</v>
      </c>
    </row>
    <row r="83" spans="1:7" ht="14.25" x14ac:dyDescent="0.2">
      <c r="A83" s="29" t="s">
        <v>128</v>
      </c>
      <c r="B83" s="21"/>
      <c r="C83" s="25"/>
      <c r="D83" s="15" t="s">
        <v>109</v>
      </c>
      <c r="E83" s="142"/>
      <c r="F83" s="142">
        <v>10000</v>
      </c>
      <c r="G83" s="133">
        <f>(G82+E83)-F83</f>
        <v>100198048</v>
      </c>
    </row>
    <row r="84" spans="1:7" x14ac:dyDescent="0.2">
      <c r="A84" s="30"/>
      <c r="B84" s="22"/>
      <c r="C84" s="26"/>
      <c r="D84" s="4"/>
      <c r="E84" s="143"/>
      <c r="F84" s="143"/>
      <c r="G84" s="127"/>
    </row>
    <row r="85" spans="1:7" ht="13.5" thickBot="1" x14ac:dyDescent="0.25">
      <c r="A85" s="30"/>
      <c r="B85" s="23"/>
      <c r="C85" s="27"/>
      <c r="D85" s="19"/>
      <c r="E85" s="142"/>
      <c r="F85" s="142"/>
      <c r="G85" s="128"/>
    </row>
    <row r="86" spans="1:7" ht="13.5" thickBot="1" x14ac:dyDescent="0.25">
      <c r="A86" s="197" t="s">
        <v>79</v>
      </c>
      <c r="B86" s="198"/>
      <c r="C86" s="198"/>
      <c r="D86" s="198"/>
      <c r="E86" s="144"/>
      <c r="F86" s="149"/>
      <c r="G86" s="134">
        <f>G83</f>
        <v>100198048</v>
      </c>
    </row>
    <row r="87" spans="1:7" ht="13.5" thickTop="1" x14ac:dyDescent="0.2"/>
    <row r="90" spans="1:7" ht="14.25" x14ac:dyDescent="0.2">
      <c r="A90" s="39" t="s">
        <v>45</v>
      </c>
      <c r="B90" s="39"/>
      <c r="C90" s="1" t="s">
        <v>102</v>
      </c>
      <c r="D90" s="2"/>
      <c r="E90" s="122"/>
      <c r="F90" s="122"/>
      <c r="G90" s="174"/>
    </row>
    <row r="91" spans="1:7" ht="14.25" x14ac:dyDescent="0.2">
      <c r="A91" s="1" t="s">
        <v>12</v>
      </c>
      <c r="B91" s="1"/>
      <c r="C91" s="1" t="s">
        <v>103</v>
      </c>
      <c r="D91" s="2"/>
      <c r="E91" s="122"/>
      <c r="F91" s="122"/>
      <c r="G91" s="174"/>
    </row>
    <row r="92" spans="1:7" ht="15" x14ac:dyDescent="0.25">
      <c r="A92" s="1" t="s">
        <v>10</v>
      </c>
      <c r="B92" s="1"/>
      <c r="C92" s="1" t="s">
        <v>104</v>
      </c>
      <c r="D92" s="2"/>
      <c r="E92" s="137"/>
      <c r="F92" s="137" t="s">
        <v>124</v>
      </c>
      <c r="G92" s="122"/>
    </row>
    <row r="93" spans="1:7" ht="15" thickBot="1" x14ac:dyDescent="0.25">
      <c r="A93" s="1"/>
      <c r="B93" s="1"/>
      <c r="C93" s="1"/>
      <c r="D93" s="2"/>
      <c r="E93" s="122"/>
      <c r="F93" s="122"/>
      <c r="G93" s="122"/>
    </row>
    <row r="94" spans="1:7" ht="15.75" thickTop="1" x14ac:dyDescent="0.2">
      <c r="A94" s="175" t="s">
        <v>0</v>
      </c>
      <c r="B94" s="177" t="s">
        <v>13</v>
      </c>
      <c r="C94" s="177" t="s">
        <v>14</v>
      </c>
      <c r="D94" s="179" t="s">
        <v>4</v>
      </c>
      <c r="E94" s="138" t="s">
        <v>1</v>
      </c>
      <c r="F94" s="138" t="s">
        <v>2</v>
      </c>
      <c r="G94" s="123" t="s">
        <v>15</v>
      </c>
    </row>
    <row r="95" spans="1:7" ht="15" x14ac:dyDescent="0.2">
      <c r="A95" s="176"/>
      <c r="B95" s="178"/>
      <c r="C95" s="178"/>
      <c r="D95" s="181"/>
      <c r="E95" s="139" t="s">
        <v>17</v>
      </c>
      <c r="F95" s="139" t="s">
        <v>17</v>
      </c>
      <c r="G95" s="124" t="s">
        <v>17</v>
      </c>
    </row>
    <row r="96" spans="1:7" ht="15" x14ac:dyDescent="0.2">
      <c r="A96" s="68">
        <v>1</v>
      </c>
      <c r="B96" s="69">
        <v>2</v>
      </c>
      <c r="C96" s="70">
        <v>3</v>
      </c>
      <c r="D96" s="75">
        <v>4</v>
      </c>
      <c r="E96" s="145">
        <v>5</v>
      </c>
      <c r="F96" s="150">
        <v>6</v>
      </c>
      <c r="G96" s="131">
        <v>7</v>
      </c>
    </row>
    <row r="97" spans="1:7" ht="14.25" x14ac:dyDescent="0.2">
      <c r="A97" s="76">
        <v>43470</v>
      </c>
      <c r="B97" s="54"/>
      <c r="C97" s="54"/>
      <c r="D97" s="73" t="s">
        <v>129</v>
      </c>
      <c r="E97" s="136">
        <f>G86</f>
        <v>100198048</v>
      </c>
      <c r="F97" s="151"/>
      <c r="G97" s="136">
        <f>E97</f>
        <v>100198048</v>
      </c>
    </row>
    <row r="98" spans="1:7" ht="14.25" x14ac:dyDescent="0.2">
      <c r="A98" s="29" t="s">
        <v>130</v>
      </c>
      <c r="B98" s="28"/>
      <c r="C98" s="25"/>
      <c r="D98" s="44" t="s">
        <v>114</v>
      </c>
      <c r="E98" s="146">
        <v>80937</v>
      </c>
      <c r="F98" s="146"/>
      <c r="G98" s="133">
        <f>(G97+E98)</f>
        <v>100278985</v>
      </c>
    </row>
    <row r="99" spans="1:7" ht="14.25" x14ac:dyDescent="0.2">
      <c r="A99" s="29" t="s">
        <v>130</v>
      </c>
      <c r="B99" s="28"/>
      <c r="C99" s="25"/>
      <c r="D99" s="44" t="s">
        <v>115</v>
      </c>
      <c r="E99" s="146"/>
      <c r="F99" s="146">
        <v>16188</v>
      </c>
      <c r="G99" s="133">
        <f>(G98+E99)-F99</f>
        <v>100262797</v>
      </c>
    </row>
    <row r="100" spans="1:7" ht="14.25" x14ac:dyDescent="0.2">
      <c r="A100" s="29" t="s">
        <v>130</v>
      </c>
      <c r="B100" s="21"/>
      <c r="C100" s="25"/>
      <c r="D100" s="15" t="s">
        <v>109</v>
      </c>
      <c r="E100" s="142"/>
      <c r="F100" s="142">
        <v>10000</v>
      </c>
      <c r="G100" s="133">
        <f>(G99+E100)-F100</f>
        <v>100252797</v>
      </c>
    </row>
    <row r="101" spans="1:7" x14ac:dyDescent="0.2">
      <c r="A101" s="30"/>
      <c r="B101" s="22"/>
      <c r="C101" s="26"/>
      <c r="D101" s="4"/>
      <c r="E101" s="143"/>
      <c r="F101" s="143"/>
      <c r="G101" s="127"/>
    </row>
    <row r="102" spans="1:7" ht="13.5" thickBot="1" x14ac:dyDescent="0.25">
      <c r="A102" s="30"/>
      <c r="B102" s="23"/>
      <c r="C102" s="27"/>
      <c r="D102" s="19"/>
      <c r="E102" s="142"/>
      <c r="F102" s="142"/>
      <c r="G102" s="128"/>
    </row>
    <row r="103" spans="1:7" ht="13.5" thickBot="1" x14ac:dyDescent="0.25">
      <c r="A103" s="197" t="s">
        <v>79</v>
      </c>
      <c r="B103" s="198"/>
      <c r="C103" s="198"/>
      <c r="D103" s="198"/>
      <c r="E103" s="144"/>
      <c r="F103" s="149"/>
      <c r="G103" s="134">
        <f>G100</f>
        <v>100252797</v>
      </c>
    </row>
    <row r="104" spans="1:7" ht="13.5" thickTop="1" x14ac:dyDescent="0.2"/>
    <row r="107" spans="1:7" ht="14.25" x14ac:dyDescent="0.2">
      <c r="A107" s="39" t="s">
        <v>45</v>
      </c>
      <c r="B107" s="39"/>
      <c r="C107" s="1" t="s">
        <v>102</v>
      </c>
      <c r="D107" s="2"/>
      <c r="E107" s="122"/>
      <c r="F107" s="122"/>
      <c r="G107" s="174"/>
    </row>
    <row r="108" spans="1:7" ht="14.25" x14ac:dyDescent="0.2">
      <c r="A108" s="1" t="s">
        <v>12</v>
      </c>
      <c r="B108" s="1"/>
      <c r="C108" s="1" t="s">
        <v>103</v>
      </c>
      <c r="D108" s="2"/>
      <c r="E108" s="122"/>
      <c r="F108" s="122"/>
      <c r="G108" s="174"/>
    </row>
    <row r="109" spans="1:7" ht="15" x14ac:dyDescent="0.25">
      <c r="A109" s="1" t="s">
        <v>10</v>
      </c>
      <c r="B109" s="1"/>
      <c r="C109" s="1" t="s">
        <v>104</v>
      </c>
      <c r="D109" s="2"/>
      <c r="E109" s="137"/>
      <c r="F109" s="137" t="s">
        <v>125</v>
      </c>
      <c r="G109" s="122"/>
    </row>
    <row r="110" spans="1:7" ht="15" thickBot="1" x14ac:dyDescent="0.25">
      <c r="A110" s="1"/>
      <c r="B110" s="1"/>
      <c r="C110" s="1"/>
      <c r="D110" s="2"/>
      <c r="E110" s="122"/>
      <c r="F110" s="122"/>
      <c r="G110" s="122"/>
    </row>
    <row r="111" spans="1:7" ht="15.75" thickTop="1" x14ac:dyDescent="0.2">
      <c r="A111" s="175" t="s">
        <v>0</v>
      </c>
      <c r="B111" s="177" t="s">
        <v>13</v>
      </c>
      <c r="C111" s="177" t="s">
        <v>14</v>
      </c>
      <c r="D111" s="179" t="s">
        <v>4</v>
      </c>
      <c r="E111" s="138" t="s">
        <v>1</v>
      </c>
      <c r="F111" s="138" t="s">
        <v>2</v>
      </c>
      <c r="G111" s="123" t="s">
        <v>15</v>
      </c>
    </row>
    <row r="112" spans="1:7" ht="15" x14ac:dyDescent="0.2">
      <c r="A112" s="176"/>
      <c r="B112" s="178"/>
      <c r="C112" s="178"/>
      <c r="D112" s="181"/>
      <c r="E112" s="139" t="s">
        <v>17</v>
      </c>
      <c r="F112" s="139" t="s">
        <v>17</v>
      </c>
      <c r="G112" s="124" t="s">
        <v>17</v>
      </c>
    </row>
    <row r="113" spans="1:7" ht="15" x14ac:dyDescent="0.2">
      <c r="A113" s="68">
        <v>1</v>
      </c>
      <c r="B113" s="69">
        <v>2</v>
      </c>
      <c r="C113" s="70">
        <v>3</v>
      </c>
      <c r="D113" s="75">
        <v>4</v>
      </c>
      <c r="E113" s="145">
        <v>5</v>
      </c>
      <c r="F113" s="150">
        <v>6</v>
      </c>
      <c r="G113" s="131">
        <v>7</v>
      </c>
    </row>
    <row r="114" spans="1:7" ht="14.25" x14ac:dyDescent="0.2">
      <c r="A114" s="76">
        <v>43471</v>
      </c>
      <c r="B114" s="54"/>
      <c r="C114" s="54"/>
      <c r="D114" s="73" t="s">
        <v>133</v>
      </c>
      <c r="E114" s="136">
        <f>G103</f>
        <v>100252797</v>
      </c>
      <c r="F114" s="151"/>
      <c r="G114" s="136">
        <f>E114</f>
        <v>100252797</v>
      </c>
    </row>
    <row r="115" spans="1:7" ht="14.25" x14ac:dyDescent="0.2">
      <c r="A115" s="29" t="s">
        <v>134</v>
      </c>
      <c r="B115" s="28"/>
      <c r="C115" s="25"/>
      <c r="D115" s="44" t="s">
        <v>114</v>
      </c>
      <c r="E115" s="146">
        <v>78394</v>
      </c>
      <c r="F115" s="146"/>
      <c r="G115" s="133">
        <f>(G114+E115)</f>
        <v>100331191</v>
      </c>
    </row>
    <row r="116" spans="1:7" ht="14.25" x14ac:dyDescent="0.2">
      <c r="A116" s="29" t="s">
        <v>135</v>
      </c>
      <c r="B116" s="28"/>
      <c r="C116" s="25"/>
      <c r="D116" s="44" t="s">
        <v>115</v>
      </c>
      <c r="E116" s="146"/>
      <c r="F116" s="146">
        <v>15679</v>
      </c>
      <c r="G116" s="133">
        <f>(G115+E116)-F116</f>
        <v>100315512</v>
      </c>
    </row>
    <row r="117" spans="1:7" ht="14.25" x14ac:dyDescent="0.2">
      <c r="A117" s="29" t="s">
        <v>136</v>
      </c>
      <c r="B117" s="21"/>
      <c r="C117" s="25"/>
      <c r="D117" s="15" t="s">
        <v>109</v>
      </c>
      <c r="E117" s="142"/>
      <c r="F117" s="142">
        <v>10000</v>
      </c>
      <c r="G117" s="133">
        <f>(G116+E117)-F117</f>
        <v>100305512</v>
      </c>
    </row>
    <row r="118" spans="1:7" x14ac:dyDescent="0.2">
      <c r="A118" s="30"/>
      <c r="B118" s="22"/>
      <c r="C118" s="26"/>
      <c r="D118" s="4"/>
      <c r="E118" s="143"/>
      <c r="F118" s="143"/>
      <c r="G118" s="127"/>
    </row>
    <row r="119" spans="1:7" ht="13.5" thickBot="1" x14ac:dyDescent="0.25">
      <c r="A119" s="30"/>
      <c r="B119" s="23"/>
      <c r="C119" s="27"/>
      <c r="D119" s="19"/>
      <c r="E119" s="142"/>
      <c r="F119" s="142"/>
      <c r="G119" s="128"/>
    </row>
    <row r="120" spans="1:7" ht="13.5" thickBot="1" x14ac:dyDescent="0.25">
      <c r="A120" s="197" t="s">
        <v>79</v>
      </c>
      <c r="B120" s="198"/>
      <c r="C120" s="198"/>
      <c r="D120" s="198"/>
      <c r="E120" s="144"/>
      <c r="F120" s="149"/>
      <c r="G120" s="134">
        <f>G117</f>
        <v>100305512</v>
      </c>
    </row>
    <row r="121" spans="1:7" ht="13.5" thickTop="1" x14ac:dyDescent="0.2"/>
    <row r="124" spans="1:7" ht="14.25" x14ac:dyDescent="0.2">
      <c r="A124" s="39" t="s">
        <v>45</v>
      </c>
      <c r="B124" s="39"/>
      <c r="C124" s="1" t="s">
        <v>102</v>
      </c>
      <c r="D124" s="2"/>
      <c r="E124" s="122"/>
      <c r="F124" s="122"/>
      <c r="G124" s="174"/>
    </row>
    <row r="125" spans="1:7" ht="14.25" x14ac:dyDescent="0.2">
      <c r="A125" s="1" t="s">
        <v>12</v>
      </c>
      <c r="B125" s="1"/>
      <c r="C125" s="1" t="s">
        <v>103</v>
      </c>
      <c r="D125" s="2"/>
      <c r="E125" s="122"/>
      <c r="F125" s="122"/>
      <c r="G125" s="174"/>
    </row>
    <row r="126" spans="1:7" ht="15" x14ac:dyDescent="0.25">
      <c r="A126" s="1" t="s">
        <v>10</v>
      </c>
      <c r="B126" s="1"/>
      <c r="C126" s="1" t="s">
        <v>104</v>
      </c>
      <c r="D126" s="2"/>
      <c r="E126" s="137"/>
      <c r="F126" s="137" t="s">
        <v>137</v>
      </c>
      <c r="G126" s="122"/>
    </row>
    <row r="127" spans="1:7" ht="15" thickBot="1" x14ac:dyDescent="0.25">
      <c r="A127" s="1"/>
      <c r="B127" s="1"/>
      <c r="C127" s="1"/>
      <c r="D127" s="2"/>
      <c r="E127" s="122"/>
      <c r="F127" s="122"/>
      <c r="G127" s="122"/>
    </row>
    <row r="128" spans="1:7" ht="15.75" thickTop="1" x14ac:dyDescent="0.2">
      <c r="A128" s="175" t="s">
        <v>0</v>
      </c>
      <c r="B128" s="177" t="s">
        <v>13</v>
      </c>
      <c r="C128" s="177" t="s">
        <v>14</v>
      </c>
      <c r="D128" s="179" t="s">
        <v>4</v>
      </c>
      <c r="E128" s="138" t="s">
        <v>1</v>
      </c>
      <c r="F128" s="138" t="s">
        <v>2</v>
      </c>
      <c r="G128" s="123" t="s">
        <v>15</v>
      </c>
    </row>
    <row r="129" spans="1:7" ht="15" x14ac:dyDescent="0.2">
      <c r="A129" s="176"/>
      <c r="B129" s="178"/>
      <c r="C129" s="178"/>
      <c r="D129" s="181"/>
      <c r="E129" s="139" t="s">
        <v>17</v>
      </c>
      <c r="F129" s="139" t="s">
        <v>17</v>
      </c>
      <c r="G129" s="124" t="s">
        <v>17</v>
      </c>
    </row>
    <row r="130" spans="1:7" ht="15" x14ac:dyDescent="0.2">
      <c r="A130" s="68">
        <v>1</v>
      </c>
      <c r="B130" s="69">
        <v>2</v>
      </c>
      <c r="C130" s="70">
        <v>3</v>
      </c>
      <c r="D130" s="75">
        <v>4</v>
      </c>
      <c r="E130" s="145">
        <v>5</v>
      </c>
      <c r="F130" s="150">
        <v>6</v>
      </c>
      <c r="G130" s="131">
        <v>7</v>
      </c>
    </row>
    <row r="131" spans="1:7" ht="14.25" x14ac:dyDescent="0.2">
      <c r="A131" s="76">
        <v>43472</v>
      </c>
      <c r="B131" s="54"/>
      <c r="C131" s="54"/>
      <c r="D131" s="73" t="s">
        <v>138</v>
      </c>
      <c r="E131" s="136">
        <f>G120</f>
        <v>100305512</v>
      </c>
      <c r="F131" s="151"/>
      <c r="G131" s="136">
        <f>E131</f>
        <v>100305512</v>
      </c>
    </row>
    <row r="132" spans="1:7" ht="14.25" x14ac:dyDescent="0.2">
      <c r="A132" s="29" t="s">
        <v>139</v>
      </c>
      <c r="B132" s="28"/>
      <c r="C132" s="25"/>
      <c r="D132" s="44" t="s">
        <v>114</v>
      </c>
      <c r="E132" s="146">
        <v>81074</v>
      </c>
      <c r="F132" s="146"/>
      <c r="G132" s="133">
        <f>(G131+E132)</f>
        <v>100386586</v>
      </c>
    </row>
    <row r="133" spans="1:7" ht="14.25" x14ac:dyDescent="0.2">
      <c r="A133" s="29" t="s">
        <v>139</v>
      </c>
      <c r="B133" s="28"/>
      <c r="C133" s="25"/>
      <c r="D133" s="44" t="s">
        <v>115</v>
      </c>
      <c r="E133" s="146"/>
      <c r="F133" s="146">
        <v>16215</v>
      </c>
      <c r="G133" s="133">
        <f>(G132+E133)-F133</f>
        <v>100370371</v>
      </c>
    </row>
    <row r="134" spans="1:7" ht="14.25" x14ac:dyDescent="0.2">
      <c r="A134" s="29" t="s">
        <v>139</v>
      </c>
      <c r="B134" s="21"/>
      <c r="C134" s="25"/>
      <c r="D134" s="15" t="s">
        <v>109</v>
      </c>
      <c r="E134" s="142"/>
      <c r="F134" s="142">
        <v>10000</v>
      </c>
      <c r="G134" s="133">
        <f>(G133+E134)-F134</f>
        <v>100360371</v>
      </c>
    </row>
    <row r="135" spans="1:7" x14ac:dyDescent="0.2">
      <c r="A135" s="30"/>
      <c r="B135" s="22"/>
      <c r="C135" s="26"/>
      <c r="D135" s="4"/>
      <c r="E135" s="143"/>
      <c r="F135" s="143"/>
      <c r="G135" s="127"/>
    </row>
    <row r="136" spans="1:7" ht="13.5" thickBot="1" x14ac:dyDescent="0.25">
      <c r="A136" s="30"/>
      <c r="B136" s="23"/>
      <c r="C136" s="27"/>
      <c r="D136" s="19"/>
      <c r="E136" s="142"/>
      <c r="F136" s="142"/>
      <c r="G136" s="128"/>
    </row>
    <row r="137" spans="1:7" ht="13.5" thickBot="1" x14ac:dyDescent="0.25">
      <c r="A137" s="197" t="s">
        <v>79</v>
      </c>
      <c r="B137" s="198"/>
      <c r="C137" s="198"/>
      <c r="D137" s="198"/>
      <c r="E137" s="144"/>
      <c r="F137" s="149"/>
      <c r="G137" s="134">
        <f>G134</f>
        <v>100360371</v>
      </c>
    </row>
    <row r="138" spans="1:7" ht="13.5" thickTop="1" x14ac:dyDescent="0.2"/>
    <row r="141" spans="1:7" ht="14.25" x14ac:dyDescent="0.2">
      <c r="A141" s="39" t="s">
        <v>45</v>
      </c>
      <c r="B141" s="39"/>
      <c r="C141" s="1" t="s">
        <v>102</v>
      </c>
      <c r="D141" s="2"/>
      <c r="E141" s="122"/>
      <c r="F141" s="122"/>
      <c r="G141" s="174"/>
    </row>
    <row r="142" spans="1:7" ht="14.25" x14ac:dyDescent="0.2">
      <c r="A142" s="1" t="s">
        <v>12</v>
      </c>
      <c r="B142" s="1"/>
      <c r="C142" s="1" t="s">
        <v>103</v>
      </c>
      <c r="D142" s="2"/>
      <c r="E142" s="122"/>
      <c r="F142" s="122"/>
      <c r="G142" s="174"/>
    </row>
    <row r="143" spans="1:7" ht="15" x14ac:dyDescent="0.25">
      <c r="A143" s="1" t="s">
        <v>10</v>
      </c>
      <c r="B143" s="1"/>
      <c r="C143" s="1" t="s">
        <v>104</v>
      </c>
      <c r="D143" s="2"/>
      <c r="E143" s="137"/>
      <c r="F143" s="137" t="s">
        <v>141</v>
      </c>
      <c r="G143" s="122"/>
    </row>
    <row r="144" spans="1:7" ht="15" thickBot="1" x14ac:dyDescent="0.25">
      <c r="A144" s="1"/>
      <c r="B144" s="1"/>
      <c r="C144" s="1"/>
      <c r="D144" s="2"/>
      <c r="E144" s="122"/>
      <c r="F144" s="122"/>
      <c r="G144" s="122"/>
    </row>
    <row r="145" spans="1:7" ht="15.75" thickTop="1" x14ac:dyDescent="0.2">
      <c r="A145" s="175" t="s">
        <v>0</v>
      </c>
      <c r="B145" s="177" t="s">
        <v>13</v>
      </c>
      <c r="C145" s="177" t="s">
        <v>14</v>
      </c>
      <c r="D145" s="179" t="s">
        <v>4</v>
      </c>
      <c r="E145" s="138" t="s">
        <v>1</v>
      </c>
      <c r="F145" s="138" t="s">
        <v>2</v>
      </c>
      <c r="G145" s="123" t="s">
        <v>15</v>
      </c>
    </row>
    <row r="146" spans="1:7" ht="15" x14ac:dyDescent="0.2">
      <c r="A146" s="176"/>
      <c r="B146" s="178"/>
      <c r="C146" s="178"/>
      <c r="D146" s="181"/>
      <c r="E146" s="139" t="s">
        <v>17</v>
      </c>
      <c r="F146" s="139" t="s">
        <v>17</v>
      </c>
      <c r="G146" s="124" t="s">
        <v>17</v>
      </c>
    </row>
    <row r="147" spans="1:7" ht="15" x14ac:dyDescent="0.2">
      <c r="A147" s="68">
        <v>1</v>
      </c>
      <c r="B147" s="69">
        <v>2</v>
      </c>
      <c r="C147" s="70">
        <v>3</v>
      </c>
      <c r="D147" s="75">
        <v>4</v>
      </c>
      <c r="E147" s="145">
        <v>5</v>
      </c>
      <c r="F147" s="150">
        <v>6</v>
      </c>
      <c r="G147" s="131">
        <v>7</v>
      </c>
    </row>
    <row r="148" spans="1:7" ht="14.25" x14ac:dyDescent="0.2">
      <c r="A148" s="76">
        <v>43473</v>
      </c>
      <c r="B148" s="54"/>
      <c r="C148" s="54"/>
      <c r="D148" s="73" t="s">
        <v>142</v>
      </c>
      <c r="E148" s="136">
        <f>G137</f>
        <v>100360371</v>
      </c>
      <c r="F148" s="151"/>
      <c r="G148" s="136">
        <f>E148</f>
        <v>100360371</v>
      </c>
    </row>
    <row r="149" spans="1:7" ht="14.25" x14ac:dyDescent="0.2">
      <c r="A149" s="29" t="s">
        <v>143</v>
      </c>
      <c r="B149" s="28"/>
      <c r="C149" s="25"/>
      <c r="D149" s="44" t="s">
        <v>114</v>
      </c>
      <c r="E149" s="146">
        <v>81144</v>
      </c>
      <c r="F149" s="146"/>
      <c r="G149" s="133">
        <f>(G148+E149)</f>
        <v>100441515</v>
      </c>
    </row>
    <row r="150" spans="1:7" ht="14.25" x14ac:dyDescent="0.2">
      <c r="A150" s="29" t="s">
        <v>143</v>
      </c>
      <c r="B150" s="28"/>
      <c r="C150" s="25"/>
      <c r="D150" s="44" t="s">
        <v>115</v>
      </c>
      <c r="E150" s="146"/>
      <c r="F150" s="146">
        <v>16229</v>
      </c>
      <c r="G150" s="133">
        <f>(G149+E150)-F150</f>
        <v>100425286</v>
      </c>
    </row>
    <row r="151" spans="1:7" ht="14.25" x14ac:dyDescent="0.2">
      <c r="A151" s="29" t="s">
        <v>143</v>
      </c>
      <c r="B151" s="21"/>
      <c r="C151" s="25"/>
      <c r="D151" s="15" t="s">
        <v>109</v>
      </c>
      <c r="E151" s="142"/>
      <c r="F151" s="142">
        <v>10000</v>
      </c>
      <c r="G151" s="133">
        <f>(G150+E151)-F151</f>
        <v>100415286</v>
      </c>
    </row>
    <row r="152" spans="1:7" x14ac:dyDescent="0.2">
      <c r="A152" s="30"/>
      <c r="B152" s="22"/>
      <c r="C152" s="26"/>
      <c r="D152" s="4"/>
      <c r="E152" s="143"/>
      <c r="F152" s="143"/>
      <c r="G152" s="127"/>
    </row>
    <row r="153" spans="1:7" ht="13.5" thickBot="1" x14ac:dyDescent="0.25">
      <c r="A153" s="30"/>
      <c r="B153" s="23"/>
      <c r="C153" s="27"/>
      <c r="D153" s="19"/>
      <c r="E153" s="142"/>
      <c r="F153" s="142"/>
      <c r="G153" s="128"/>
    </row>
    <row r="154" spans="1:7" ht="13.5" thickBot="1" x14ac:dyDescent="0.25">
      <c r="A154" s="197" t="s">
        <v>79</v>
      </c>
      <c r="B154" s="198"/>
      <c r="C154" s="198"/>
      <c r="D154" s="198"/>
      <c r="E154" s="144"/>
      <c r="F154" s="149"/>
      <c r="G154" s="134">
        <f>G151</f>
        <v>100415286</v>
      </c>
    </row>
    <row r="155" spans="1:7" ht="13.5" thickTop="1" x14ac:dyDescent="0.2"/>
    <row r="158" spans="1:7" ht="14.25" x14ac:dyDescent="0.2">
      <c r="A158" s="39" t="s">
        <v>45</v>
      </c>
      <c r="B158" s="39"/>
      <c r="C158" s="1" t="s">
        <v>102</v>
      </c>
      <c r="D158" s="2"/>
      <c r="E158" s="122"/>
      <c r="F158" s="122"/>
      <c r="G158" s="174"/>
    </row>
    <row r="159" spans="1:7" ht="14.25" x14ac:dyDescent="0.2">
      <c r="A159" s="1" t="s">
        <v>12</v>
      </c>
      <c r="B159" s="1"/>
      <c r="C159" s="1" t="s">
        <v>103</v>
      </c>
      <c r="D159" s="2"/>
      <c r="E159" s="122"/>
      <c r="F159" s="122"/>
      <c r="G159" s="174"/>
    </row>
    <row r="160" spans="1:7" ht="15" x14ac:dyDescent="0.25">
      <c r="A160" s="1" t="s">
        <v>10</v>
      </c>
      <c r="B160" s="1"/>
      <c r="C160" s="1" t="s">
        <v>104</v>
      </c>
      <c r="D160" s="2"/>
      <c r="E160" s="137"/>
      <c r="F160" s="137" t="s">
        <v>145</v>
      </c>
      <c r="G160" s="122"/>
    </row>
    <row r="161" spans="1:7" ht="15" thickBot="1" x14ac:dyDescent="0.25">
      <c r="A161" s="1"/>
      <c r="B161" s="1"/>
      <c r="C161" s="1"/>
      <c r="D161" s="2"/>
      <c r="E161" s="122"/>
      <c r="F161" s="122"/>
      <c r="G161" s="122"/>
    </row>
    <row r="162" spans="1:7" ht="15.75" thickTop="1" x14ac:dyDescent="0.2">
      <c r="A162" s="175" t="s">
        <v>0</v>
      </c>
      <c r="B162" s="177" t="s">
        <v>13</v>
      </c>
      <c r="C162" s="177" t="s">
        <v>14</v>
      </c>
      <c r="D162" s="179" t="s">
        <v>4</v>
      </c>
      <c r="E162" s="138" t="s">
        <v>1</v>
      </c>
      <c r="F162" s="138" t="s">
        <v>2</v>
      </c>
      <c r="G162" s="123" t="s">
        <v>15</v>
      </c>
    </row>
    <row r="163" spans="1:7" ht="15" x14ac:dyDescent="0.2">
      <c r="A163" s="176"/>
      <c r="B163" s="178"/>
      <c r="C163" s="178"/>
      <c r="D163" s="181"/>
      <c r="E163" s="139" t="s">
        <v>17</v>
      </c>
      <c r="F163" s="139" t="s">
        <v>17</v>
      </c>
      <c r="G163" s="124" t="s">
        <v>17</v>
      </c>
    </row>
    <row r="164" spans="1:7" ht="15" x14ac:dyDescent="0.2">
      <c r="A164" s="68">
        <v>1</v>
      </c>
      <c r="B164" s="69">
        <v>2</v>
      </c>
      <c r="C164" s="70">
        <v>3</v>
      </c>
      <c r="D164" s="75">
        <v>4</v>
      </c>
      <c r="E164" s="145">
        <v>5</v>
      </c>
      <c r="F164" s="150">
        <v>6</v>
      </c>
      <c r="G164" s="131">
        <v>7</v>
      </c>
    </row>
    <row r="165" spans="1:7" ht="14.25" x14ac:dyDescent="0.2">
      <c r="A165" s="76">
        <v>43474</v>
      </c>
      <c r="B165" s="54"/>
      <c r="C165" s="54"/>
      <c r="D165" s="73" t="s">
        <v>146</v>
      </c>
      <c r="E165" s="136">
        <f>G154</f>
        <v>100415286</v>
      </c>
      <c r="F165" s="151"/>
      <c r="G165" s="136">
        <f>E165</f>
        <v>100415286</v>
      </c>
    </row>
    <row r="166" spans="1:7" ht="14.25" x14ac:dyDescent="0.2">
      <c r="A166" s="29" t="s">
        <v>147</v>
      </c>
      <c r="B166" s="28"/>
      <c r="C166" s="25"/>
      <c r="D166" s="44" t="s">
        <v>148</v>
      </c>
      <c r="E166" s="146"/>
      <c r="F166" s="146">
        <v>100000000</v>
      </c>
      <c r="G166" s="133">
        <f>(G165+E166)-F166</f>
        <v>415286</v>
      </c>
    </row>
    <row r="167" spans="1:7" ht="14.25" x14ac:dyDescent="0.2">
      <c r="A167" s="29" t="s">
        <v>151</v>
      </c>
      <c r="B167" s="44"/>
      <c r="C167" s="44"/>
      <c r="D167" s="44" t="s">
        <v>114</v>
      </c>
      <c r="E167" s="147">
        <v>3426</v>
      </c>
      <c r="G167" s="133">
        <f>(G166+E167)-F167</f>
        <v>418712</v>
      </c>
    </row>
    <row r="168" spans="1:7" ht="14.25" x14ac:dyDescent="0.2">
      <c r="A168" s="29" t="s">
        <v>151</v>
      </c>
      <c r="B168" s="28"/>
      <c r="C168" s="25"/>
      <c r="D168" s="44" t="s">
        <v>115</v>
      </c>
      <c r="E168" s="146"/>
      <c r="F168" s="146">
        <v>16840</v>
      </c>
      <c r="G168" s="133">
        <f>(G166+E168)-F168</f>
        <v>398446</v>
      </c>
    </row>
    <row r="169" spans="1:7" ht="14.25" x14ac:dyDescent="0.2">
      <c r="A169" s="29" t="s">
        <v>151</v>
      </c>
      <c r="B169" s="21"/>
      <c r="C169" s="25"/>
      <c r="D169" s="15" t="s">
        <v>109</v>
      </c>
      <c r="E169" s="142"/>
      <c r="F169" s="142">
        <v>10000</v>
      </c>
      <c r="G169" s="133">
        <f>(G168+E169)-F169</f>
        <v>388446</v>
      </c>
    </row>
    <row r="170" spans="1:7" x14ac:dyDescent="0.2">
      <c r="A170" s="30"/>
      <c r="B170" s="22"/>
      <c r="C170" s="26"/>
      <c r="D170" s="4"/>
      <c r="E170" s="143"/>
      <c r="F170" s="143"/>
      <c r="G170" s="127"/>
    </row>
    <row r="171" spans="1:7" ht="13.5" thickBot="1" x14ac:dyDescent="0.25">
      <c r="A171" s="30"/>
      <c r="B171" s="23"/>
      <c r="C171" s="27"/>
      <c r="D171" s="19"/>
      <c r="E171" s="142"/>
      <c r="F171" s="142"/>
      <c r="G171" s="128"/>
    </row>
    <row r="172" spans="1:7" ht="13.5" thickBot="1" x14ac:dyDescent="0.25">
      <c r="A172" s="197" t="s">
        <v>79</v>
      </c>
      <c r="B172" s="198"/>
      <c r="C172" s="198"/>
      <c r="D172" s="198"/>
      <c r="E172" s="144"/>
      <c r="F172" s="149"/>
      <c r="G172" s="134">
        <f>G169</f>
        <v>388446</v>
      </c>
    </row>
    <row r="173" spans="1:7" ht="13.5" thickTop="1" x14ac:dyDescent="0.2"/>
    <row r="176" spans="1:7" ht="14.25" x14ac:dyDescent="0.2">
      <c r="A176" s="39" t="s">
        <v>45</v>
      </c>
      <c r="B176" s="39"/>
      <c r="C176" s="1" t="s">
        <v>102</v>
      </c>
      <c r="D176" s="2"/>
      <c r="E176" s="122"/>
      <c r="F176" s="122"/>
      <c r="G176" s="174"/>
    </row>
    <row r="177" spans="1:7" ht="14.25" x14ac:dyDescent="0.2">
      <c r="A177" s="1" t="s">
        <v>12</v>
      </c>
      <c r="B177" s="1"/>
      <c r="C177" s="1" t="s">
        <v>103</v>
      </c>
      <c r="D177" s="2"/>
      <c r="E177" s="122"/>
      <c r="F177" s="122"/>
      <c r="G177" s="174"/>
    </row>
    <row r="178" spans="1:7" ht="15" x14ac:dyDescent="0.25">
      <c r="A178" s="1" t="s">
        <v>10</v>
      </c>
      <c r="B178" s="1"/>
      <c r="C178" s="1" t="s">
        <v>104</v>
      </c>
      <c r="D178" s="2"/>
      <c r="E178" s="137"/>
      <c r="F178" s="137" t="s">
        <v>149</v>
      </c>
      <c r="G178" s="122"/>
    </row>
    <row r="179" spans="1:7" ht="15" thickBot="1" x14ac:dyDescent="0.25">
      <c r="A179" s="1"/>
      <c r="B179" s="1"/>
      <c r="C179" s="1"/>
      <c r="D179" s="2"/>
      <c r="E179" s="122"/>
      <c r="F179" s="122"/>
      <c r="G179" s="122"/>
    </row>
    <row r="180" spans="1:7" ht="15.75" thickTop="1" x14ac:dyDescent="0.2">
      <c r="A180" s="175" t="s">
        <v>0</v>
      </c>
      <c r="B180" s="177" t="s">
        <v>13</v>
      </c>
      <c r="C180" s="177" t="s">
        <v>14</v>
      </c>
      <c r="D180" s="179" t="s">
        <v>4</v>
      </c>
      <c r="E180" s="138" t="s">
        <v>1</v>
      </c>
      <c r="F180" s="138" t="s">
        <v>2</v>
      </c>
      <c r="G180" s="123" t="s">
        <v>15</v>
      </c>
    </row>
    <row r="181" spans="1:7" ht="15" x14ac:dyDescent="0.2">
      <c r="A181" s="176"/>
      <c r="B181" s="178"/>
      <c r="C181" s="178"/>
      <c r="D181" s="181"/>
      <c r="E181" s="139" t="s">
        <v>17</v>
      </c>
      <c r="F181" s="139" t="s">
        <v>17</v>
      </c>
      <c r="G181" s="124" t="s">
        <v>17</v>
      </c>
    </row>
    <row r="182" spans="1:7" ht="15" x14ac:dyDescent="0.2">
      <c r="A182" s="68">
        <v>1</v>
      </c>
      <c r="B182" s="69">
        <v>2</v>
      </c>
      <c r="C182" s="70">
        <v>3</v>
      </c>
      <c r="D182" s="75">
        <v>4</v>
      </c>
      <c r="E182" s="145">
        <v>5</v>
      </c>
      <c r="F182" s="150">
        <v>6</v>
      </c>
      <c r="G182" s="131">
        <v>7</v>
      </c>
    </row>
    <row r="183" spans="1:7" ht="14.25" x14ac:dyDescent="0.2">
      <c r="A183" s="76">
        <v>43475</v>
      </c>
      <c r="B183" s="54"/>
      <c r="C183" s="54"/>
      <c r="D183" s="73" t="s">
        <v>150</v>
      </c>
      <c r="E183" s="136">
        <f>G172</f>
        <v>388446</v>
      </c>
      <c r="F183" s="151"/>
      <c r="G183" s="136">
        <f>E183</f>
        <v>388446</v>
      </c>
    </row>
    <row r="184" spans="1:7" ht="14.25" x14ac:dyDescent="0.2">
      <c r="A184" s="44" t="s">
        <v>154</v>
      </c>
      <c r="B184" s="44"/>
      <c r="C184" s="44"/>
      <c r="D184" s="44" t="s">
        <v>114</v>
      </c>
      <c r="E184" s="147">
        <v>3426</v>
      </c>
      <c r="F184" s="135"/>
      <c r="G184" s="133">
        <f>(G183+E184)-F184</f>
        <v>391872</v>
      </c>
    </row>
    <row r="185" spans="1:7" ht="14.25" x14ac:dyDescent="0.2">
      <c r="A185" s="44" t="s">
        <v>154</v>
      </c>
      <c r="B185" s="28"/>
      <c r="C185" s="25"/>
      <c r="D185" s="44" t="s">
        <v>115</v>
      </c>
      <c r="E185" s="146"/>
      <c r="F185" s="146">
        <v>16840</v>
      </c>
      <c r="G185" s="133">
        <f t="shared" ref="G185:G186" si="0">(G184+E185)-F185</f>
        <v>375032</v>
      </c>
    </row>
    <row r="186" spans="1:7" ht="14.25" x14ac:dyDescent="0.2">
      <c r="A186" s="44" t="s">
        <v>154</v>
      </c>
      <c r="B186" s="21"/>
      <c r="C186" s="25"/>
      <c r="D186" s="15" t="s">
        <v>109</v>
      </c>
      <c r="E186" s="142"/>
      <c r="F186" s="142">
        <v>10000</v>
      </c>
      <c r="G186" s="133">
        <f t="shared" si="0"/>
        <v>365032</v>
      </c>
    </row>
    <row r="187" spans="1:7" x14ac:dyDescent="0.2">
      <c r="A187" s="30"/>
      <c r="B187" s="22"/>
      <c r="C187" s="26"/>
      <c r="D187" s="4"/>
      <c r="E187" s="143"/>
      <c r="F187" s="143"/>
      <c r="G187" s="127"/>
    </row>
    <row r="188" spans="1:7" ht="13.5" thickBot="1" x14ac:dyDescent="0.25">
      <c r="A188" s="30"/>
      <c r="B188" s="23"/>
      <c r="C188" s="27"/>
      <c r="D188" s="19"/>
      <c r="E188" s="142"/>
      <c r="F188" s="142"/>
      <c r="G188" s="128"/>
    </row>
    <row r="189" spans="1:7" ht="13.5" thickBot="1" x14ac:dyDescent="0.25">
      <c r="A189" s="197" t="s">
        <v>79</v>
      </c>
      <c r="B189" s="198"/>
      <c r="C189" s="198"/>
      <c r="D189" s="198"/>
      <c r="E189" s="144"/>
      <c r="F189" s="149"/>
      <c r="G189" s="134">
        <f>G186</f>
        <v>365032</v>
      </c>
    </row>
    <row r="190" spans="1:7" ht="13.5" thickTop="1" x14ac:dyDescent="0.2"/>
    <row r="193" spans="1:7" ht="14.25" x14ac:dyDescent="0.2">
      <c r="A193" s="39" t="s">
        <v>45</v>
      </c>
      <c r="B193" s="39"/>
      <c r="C193" s="1" t="s">
        <v>102</v>
      </c>
      <c r="D193" s="2"/>
      <c r="E193" s="122"/>
      <c r="F193" s="122"/>
      <c r="G193" s="174"/>
    </row>
    <row r="194" spans="1:7" ht="14.25" x14ac:dyDescent="0.2">
      <c r="A194" s="1" t="s">
        <v>12</v>
      </c>
      <c r="B194" s="1"/>
      <c r="C194" s="1" t="s">
        <v>103</v>
      </c>
      <c r="D194" s="2"/>
      <c r="E194" s="122"/>
      <c r="F194" s="122"/>
      <c r="G194" s="174"/>
    </row>
    <row r="195" spans="1:7" ht="15" x14ac:dyDescent="0.25">
      <c r="A195" s="1" t="s">
        <v>10</v>
      </c>
      <c r="B195" s="1"/>
      <c r="C195" s="1" t="s">
        <v>104</v>
      </c>
      <c r="D195" s="2"/>
      <c r="E195" s="137"/>
      <c r="F195" s="137" t="s">
        <v>153</v>
      </c>
      <c r="G195" s="122"/>
    </row>
    <row r="196" spans="1:7" ht="15" thickBot="1" x14ac:dyDescent="0.25">
      <c r="A196" s="1"/>
      <c r="B196" s="1"/>
      <c r="C196" s="1"/>
      <c r="D196" s="2"/>
      <c r="E196" s="122"/>
      <c r="F196" s="122"/>
      <c r="G196" s="122"/>
    </row>
    <row r="197" spans="1:7" ht="15.75" thickTop="1" x14ac:dyDescent="0.2">
      <c r="A197" s="175" t="s">
        <v>0</v>
      </c>
      <c r="B197" s="177" t="s">
        <v>13</v>
      </c>
      <c r="C197" s="177" t="s">
        <v>14</v>
      </c>
      <c r="D197" s="179" t="s">
        <v>4</v>
      </c>
      <c r="E197" s="138" t="s">
        <v>1</v>
      </c>
      <c r="F197" s="138" t="s">
        <v>2</v>
      </c>
      <c r="G197" s="123" t="s">
        <v>15</v>
      </c>
    </row>
    <row r="198" spans="1:7" ht="15" x14ac:dyDescent="0.2">
      <c r="A198" s="176"/>
      <c r="B198" s="178"/>
      <c r="C198" s="178"/>
      <c r="D198" s="181"/>
      <c r="E198" s="139" t="s">
        <v>17</v>
      </c>
      <c r="F198" s="139" t="s">
        <v>17</v>
      </c>
      <c r="G198" s="124" t="s">
        <v>17</v>
      </c>
    </row>
    <row r="199" spans="1:7" ht="15" x14ac:dyDescent="0.2">
      <c r="A199" s="68">
        <v>1</v>
      </c>
      <c r="B199" s="69">
        <v>2</v>
      </c>
      <c r="C199" s="70">
        <v>3</v>
      </c>
      <c r="D199" s="75">
        <v>4</v>
      </c>
      <c r="E199" s="145">
        <v>5</v>
      </c>
      <c r="F199" s="150">
        <v>6</v>
      </c>
      <c r="G199" s="131">
        <v>7</v>
      </c>
    </row>
    <row r="200" spans="1:7" ht="14.25" x14ac:dyDescent="0.2">
      <c r="A200" s="76">
        <v>43476</v>
      </c>
      <c r="B200" s="54"/>
      <c r="C200" s="54"/>
      <c r="D200" s="73" t="s">
        <v>158</v>
      </c>
      <c r="E200" s="136">
        <f>G189</f>
        <v>365032</v>
      </c>
      <c r="F200" s="151"/>
      <c r="G200" s="136">
        <f>E200</f>
        <v>365032</v>
      </c>
    </row>
    <row r="201" spans="1:7" ht="14.25" x14ac:dyDescent="0.2">
      <c r="A201" s="44" t="s">
        <v>156</v>
      </c>
      <c r="B201" s="44"/>
      <c r="C201" s="44"/>
      <c r="D201" s="44" t="s">
        <v>114</v>
      </c>
      <c r="E201" s="147">
        <v>3426</v>
      </c>
      <c r="F201" s="135"/>
      <c r="G201" s="133">
        <f>(G200+E201)-F201</f>
        <v>368458</v>
      </c>
    </row>
    <row r="202" spans="1:7" ht="14.25" x14ac:dyDescent="0.2">
      <c r="A202" s="44" t="s">
        <v>156</v>
      </c>
      <c r="B202" s="28"/>
      <c r="C202" s="25"/>
      <c r="D202" s="44" t="s">
        <v>115</v>
      </c>
      <c r="E202" s="146"/>
      <c r="F202" s="146">
        <v>16840</v>
      </c>
      <c r="G202" s="133">
        <f t="shared" ref="G202:G203" si="1">(G201+E202)-F202</f>
        <v>351618</v>
      </c>
    </row>
    <row r="203" spans="1:7" ht="14.25" x14ac:dyDescent="0.2">
      <c r="A203" s="44" t="s">
        <v>156</v>
      </c>
      <c r="B203" s="21"/>
      <c r="C203" s="25"/>
      <c r="D203" s="15" t="s">
        <v>109</v>
      </c>
      <c r="E203" s="142"/>
      <c r="F203" s="142">
        <v>10000</v>
      </c>
      <c r="G203" s="133">
        <f t="shared" si="1"/>
        <v>341618</v>
      </c>
    </row>
    <row r="204" spans="1:7" x14ac:dyDescent="0.2">
      <c r="A204" s="30"/>
      <c r="B204" s="22"/>
      <c r="C204" s="26"/>
      <c r="D204" s="4"/>
      <c r="E204" s="143"/>
      <c r="F204" s="143"/>
      <c r="G204" s="127"/>
    </row>
    <row r="205" spans="1:7" ht="13.5" thickBot="1" x14ac:dyDescent="0.25">
      <c r="A205" s="30"/>
      <c r="B205" s="23"/>
      <c r="C205" s="27"/>
      <c r="D205" s="19"/>
      <c r="E205" s="142"/>
      <c r="F205" s="142"/>
      <c r="G205" s="128"/>
    </row>
    <row r="206" spans="1:7" ht="13.5" thickBot="1" x14ac:dyDescent="0.25">
      <c r="A206" s="197" t="s">
        <v>79</v>
      </c>
      <c r="B206" s="198"/>
      <c r="C206" s="198"/>
      <c r="D206" s="198"/>
      <c r="E206" s="144"/>
      <c r="F206" s="149"/>
      <c r="G206" s="134">
        <f>G203</f>
        <v>341618</v>
      </c>
    </row>
    <row r="207" spans="1:7" ht="13.5" thickTop="1" x14ac:dyDescent="0.2"/>
    <row r="210" spans="1:7" ht="14.25" x14ac:dyDescent="0.2">
      <c r="A210" s="39" t="s">
        <v>45</v>
      </c>
      <c r="B210" s="39"/>
      <c r="C210" s="1" t="s">
        <v>102</v>
      </c>
      <c r="D210" s="2"/>
      <c r="E210" s="122"/>
      <c r="F210" s="122"/>
      <c r="G210" s="174"/>
    </row>
    <row r="211" spans="1:7" ht="14.25" x14ac:dyDescent="0.2">
      <c r="A211" s="1" t="s">
        <v>12</v>
      </c>
      <c r="B211" s="1"/>
      <c r="C211" s="1" t="s">
        <v>103</v>
      </c>
      <c r="D211" s="2"/>
      <c r="E211" s="122"/>
      <c r="F211" s="122"/>
      <c r="G211" s="174"/>
    </row>
    <row r="212" spans="1:7" ht="15" x14ac:dyDescent="0.25">
      <c r="A212" s="1" t="s">
        <v>10</v>
      </c>
      <c r="B212" s="1"/>
      <c r="C212" s="1" t="s">
        <v>104</v>
      </c>
      <c r="D212" s="2"/>
      <c r="E212" s="137"/>
      <c r="F212" s="137" t="s">
        <v>157</v>
      </c>
      <c r="G212" s="122"/>
    </row>
    <row r="213" spans="1:7" ht="15" thickBot="1" x14ac:dyDescent="0.25">
      <c r="A213" s="1"/>
      <c r="B213" s="1"/>
      <c r="C213" s="1"/>
      <c r="D213" s="2"/>
      <c r="E213" s="122"/>
      <c r="F213" s="122"/>
      <c r="G213" s="122"/>
    </row>
    <row r="214" spans="1:7" ht="15.75" thickTop="1" x14ac:dyDescent="0.2">
      <c r="A214" s="175" t="s">
        <v>0</v>
      </c>
      <c r="B214" s="177" t="s">
        <v>13</v>
      </c>
      <c r="C214" s="177" t="s">
        <v>14</v>
      </c>
      <c r="D214" s="179" t="s">
        <v>4</v>
      </c>
      <c r="E214" s="138" t="s">
        <v>1</v>
      </c>
      <c r="F214" s="138" t="s">
        <v>2</v>
      </c>
      <c r="G214" s="123" t="s">
        <v>15</v>
      </c>
    </row>
    <row r="215" spans="1:7" ht="15" x14ac:dyDescent="0.2">
      <c r="A215" s="176"/>
      <c r="B215" s="178"/>
      <c r="C215" s="178"/>
      <c r="D215" s="181"/>
      <c r="E215" s="139" t="s">
        <v>17</v>
      </c>
      <c r="F215" s="139" t="s">
        <v>17</v>
      </c>
      <c r="G215" s="124" t="s">
        <v>17</v>
      </c>
    </row>
    <row r="216" spans="1:7" ht="15" x14ac:dyDescent="0.2">
      <c r="A216" s="68">
        <v>1</v>
      </c>
      <c r="B216" s="69">
        <v>2</v>
      </c>
      <c r="C216" s="70">
        <v>3</v>
      </c>
      <c r="D216" s="75">
        <v>4</v>
      </c>
      <c r="E216" s="145">
        <v>5</v>
      </c>
      <c r="F216" s="150">
        <v>6</v>
      </c>
      <c r="G216" s="131">
        <v>7</v>
      </c>
    </row>
    <row r="217" spans="1:7" ht="14.25" x14ac:dyDescent="0.2">
      <c r="A217" s="76">
        <v>43477</v>
      </c>
      <c r="B217" s="54"/>
      <c r="C217" s="54"/>
      <c r="D217" s="73" t="s">
        <v>159</v>
      </c>
      <c r="E217" s="136">
        <f>G206</f>
        <v>341618</v>
      </c>
      <c r="F217" s="151"/>
      <c r="G217" s="136">
        <f>E217</f>
        <v>341618</v>
      </c>
    </row>
    <row r="218" spans="1:7" ht="14.25" x14ac:dyDescent="0.2">
      <c r="A218" s="44" t="s">
        <v>160</v>
      </c>
      <c r="B218" s="44"/>
      <c r="C218" s="44"/>
      <c r="D218" s="44" t="s">
        <v>114</v>
      </c>
      <c r="E218" s="147">
        <v>3426</v>
      </c>
      <c r="F218" s="135"/>
      <c r="G218" s="133">
        <f>(G217+E218)-F218</f>
        <v>345044</v>
      </c>
    </row>
    <row r="219" spans="1:7" ht="14.25" x14ac:dyDescent="0.2">
      <c r="A219" s="77" t="s">
        <v>160</v>
      </c>
      <c r="B219" s="28"/>
      <c r="C219" s="25"/>
      <c r="D219" s="44" t="s">
        <v>115</v>
      </c>
      <c r="E219" s="146"/>
      <c r="F219" s="146">
        <v>16840</v>
      </c>
      <c r="G219" s="133">
        <f t="shared" ref="G219:G220" si="2">(G218+E219)-F219</f>
        <v>328204</v>
      </c>
    </row>
    <row r="220" spans="1:7" ht="14.25" x14ac:dyDescent="0.2">
      <c r="A220" s="77" t="s">
        <v>160</v>
      </c>
      <c r="B220" s="21"/>
      <c r="C220" s="25"/>
      <c r="D220" s="15" t="s">
        <v>109</v>
      </c>
      <c r="E220" s="142"/>
      <c r="F220" s="142">
        <v>10000</v>
      </c>
      <c r="G220" s="133">
        <f t="shared" si="2"/>
        <v>318204</v>
      </c>
    </row>
    <row r="221" spans="1:7" x14ac:dyDescent="0.2">
      <c r="A221" s="30"/>
      <c r="B221" s="22"/>
      <c r="C221" s="26"/>
      <c r="D221" s="4"/>
      <c r="E221" s="143"/>
      <c r="F221" s="143"/>
      <c r="G221" s="127"/>
    </row>
    <row r="222" spans="1:7" ht="13.5" thickBot="1" x14ac:dyDescent="0.25">
      <c r="A222" s="30"/>
      <c r="B222" s="23"/>
      <c r="C222" s="27"/>
      <c r="D222" s="19"/>
      <c r="E222" s="142"/>
      <c r="F222" s="142"/>
      <c r="G222" s="128"/>
    </row>
    <row r="223" spans="1:7" ht="13.5" thickBot="1" x14ac:dyDescent="0.25">
      <c r="A223" s="197" t="s">
        <v>79</v>
      </c>
      <c r="B223" s="198"/>
      <c r="C223" s="198"/>
      <c r="D223" s="198"/>
      <c r="E223" s="144"/>
      <c r="F223" s="149"/>
      <c r="G223" s="134">
        <f>G220</f>
        <v>318204</v>
      </c>
    </row>
    <row r="224" spans="1:7" ht="13.5" thickTop="1" x14ac:dyDescent="0.2"/>
    <row r="225" spans="1:7" x14ac:dyDescent="0.2">
      <c r="E225" s="218">
        <f>SUM(E30+E47+E64+E81+E98+E115+E132+E149+E167+E184+E201+E218)</f>
        <v>645316</v>
      </c>
    </row>
    <row r="227" spans="1:7" ht="14.25" x14ac:dyDescent="0.2">
      <c r="A227" s="39" t="s">
        <v>45</v>
      </c>
      <c r="B227" s="39"/>
      <c r="C227" s="1" t="s">
        <v>102</v>
      </c>
      <c r="D227" s="2"/>
      <c r="E227" s="122"/>
      <c r="F227" s="122"/>
      <c r="G227" s="174"/>
    </row>
    <row r="228" spans="1:7" ht="14.25" x14ac:dyDescent="0.2">
      <c r="A228" s="1" t="s">
        <v>12</v>
      </c>
      <c r="B228" s="1"/>
      <c r="C228" s="1" t="s">
        <v>103</v>
      </c>
      <c r="D228" s="2"/>
      <c r="E228" s="122"/>
      <c r="F228" s="122"/>
      <c r="G228" s="174"/>
    </row>
    <row r="229" spans="1:7" ht="15" x14ac:dyDescent="0.25">
      <c r="A229" s="1" t="s">
        <v>10</v>
      </c>
      <c r="B229" s="1"/>
      <c r="C229" s="1" t="s">
        <v>104</v>
      </c>
      <c r="D229" s="2"/>
      <c r="E229" s="137"/>
      <c r="F229" s="137" t="s">
        <v>161</v>
      </c>
      <c r="G229" s="122"/>
    </row>
    <row r="230" spans="1:7" ht="15" thickBot="1" x14ac:dyDescent="0.25">
      <c r="A230" s="1"/>
      <c r="B230" s="1"/>
      <c r="C230" s="1"/>
      <c r="D230" s="2"/>
      <c r="E230" s="122"/>
      <c r="F230" s="122"/>
      <c r="G230" s="122"/>
    </row>
    <row r="231" spans="1:7" ht="15.75" thickTop="1" x14ac:dyDescent="0.2">
      <c r="A231" s="175" t="s">
        <v>0</v>
      </c>
      <c r="B231" s="177" t="s">
        <v>13</v>
      </c>
      <c r="C231" s="177" t="s">
        <v>14</v>
      </c>
      <c r="D231" s="179" t="s">
        <v>4</v>
      </c>
      <c r="E231" s="138" t="s">
        <v>1</v>
      </c>
      <c r="F231" s="138" t="s">
        <v>2</v>
      </c>
      <c r="G231" s="123" t="s">
        <v>15</v>
      </c>
    </row>
    <row r="232" spans="1:7" ht="15" x14ac:dyDescent="0.2">
      <c r="A232" s="176"/>
      <c r="B232" s="178"/>
      <c r="C232" s="178"/>
      <c r="D232" s="181"/>
      <c r="E232" s="139" t="s">
        <v>17</v>
      </c>
      <c r="F232" s="139" t="s">
        <v>17</v>
      </c>
      <c r="G232" s="124" t="s">
        <v>17</v>
      </c>
    </row>
    <row r="233" spans="1:7" ht="15" x14ac:dyDescent="0.2">
      <c r="A233" s="68">
        <v>1</v>
      </c>
      <c r="B233" s="69">
        <v>2</v>
      </c>
      <c r="C233" s="70">
        <v>3</v>
      </c>
      <c r="D233" s="75">
        <v>4</v>
      </c>
      <c r="E233" s="145">
        <v>5</v>
      </c>
      <c r="F233" s="150">
        <v>6</v>
      </c>
      <c r="G233" s="131">
        <v>7</v>
      </c>
    </row>
    <row r="234" spans="1:7" ht="14.25" x14ac:dyDescent="0.2">
      <c r="A234" s="76">
        <v>43831</v>
      </c>
      <c r="B234" s="54"/>
      <c r="C234" s="54"/>
      <c r="D234" s="73" t="s">
        <v>168</v>
      </c>
      <c r="E234" s="136">
        <f>G223</f>
        <v>318204</v>
      </c>
      <c r="F234" s="151"/>
      <c r="G234" s="136">
        <f>E234</f>
        <v>318204</v>
      </c>
    </row>
    <row r="235" spans="1:7" ht="14.25" x14ac:dyDescent="0.2">
      <c r="A235" s="44" t="s">
        <v>162</v>
      </c>
      <c r="B235" s="44"/>
      <c r="C235" s="44"/>
      <c r="D235" s="44" t="s">
        <v>114</v>
      </c>
      <c r="E235" s="147">
        <v>3426</v>
      </c>
      <c r="F235" s="135"/>
      <c r="G235" s="133">
        <f>(G234+E235)-F235</f>
        <v>321630</v>
      </c>
    </row>
    <row r="236" spans="1:7" ht="14.25" x14ac:dyDescent="0.2">
      <c r="A236" s="77" t="s">
        <v>163</v>
      </c>
      <c r="B236" s="28"/>
      <c r="C236" s="25"/>
      <c r="D236" s="44" t="s">
        <v>115</v>
      </c>
      <c r="E236" s="146"/>
      <c r="F236" s="146">
        <v>16840</v>
      </c>
      <c r="G236" s="133">
        <f t="shared" ref="G236:G237" si="3">(G235+E236)-F236</f>
        <v>304790</v>
      </c>
    </row>
    <row r="237" spans="1:7" ht="14.25" x14ac:dyDescent="0.2">
      <c r="A237" s="77" t="s">
        <v>164</v>
      </c>
      <c r="B237" s="21"/>
      <c r="C237" s="25"/>
      <c r="D237" s="15" t="s">
        <v>109</v>
      </c>
      <c r="E237" s="142"/>
      <c r="F237" s="142">
        <v>10000</v>
      </c>
      <c r="G237" s="133">
        <f t="shared" si="3"/>
        <v>294790</v>
      </c>
    </row>
    <row r="238" spans="1:7" x14ac:dyDescent="0.2">
      <c r="A238" s="30"/>
      <c r="B238" s="22"/>
      <c r="C238" s="26"/>
      <c r="D238" s="4"/>
      <c r="E238" s="143"/>
      <c r="F238" s="143"/>
      <c r="G238" s="127"/>
    </row>
    <row r="239" spans="1:7" ht="13.5" thickBot="1" x14ac:dyDescent="0.25">
      <c r="A239" s="30"/>
      <c r="B239" s="23"/>
      <c r="C239" s="27"/>
      <c r="D239" s="19"/>
      <c r="E239" s="142"/>
      <c r="F239" s="142"/>
      <c r="G239" s="128"/>
    </row>
    <row r="240" spans="1:7" ht="13.5" thickBot="1" x14ac:dyDescent="0.25">
      <c r="A240" s="197" t="s">
        <v>79</v>
      </c>
      <c r="B240" s="198"/>
      <c r="C240" s="198"/>
      <c r="D240" s="198"/>
      <c r="E240" s="144"/>
      <c r="F240" s="149"/>
      <c r="G240" s="134">
        <f>G237</f>
        <v>294790</v>
      </c>
    </row>
    <row r="241" spans="1:7" ht="13.5" thickTop="1" x14ac:dyDescent="0.2"/>
    <row r="244" spans="1:7" ht="14.25" x14ac:dyDescent="0.2">
      <c r="A244" s="39" t="s">
        <v>45</v>
      </c>
      <c r="B244" s="39"/>
      <c r="C244" s="1" t="s">
        <v>102</v>
      </c>
      <c r="D244" s="2"/>
      <c r="E244" s="122"/>
      <c r="F244" s="122"/>
      <c r="G244" s="174"/>
    </row>
    <row r="245" spans="1:7" ht="14.25" x14ac:dyDescent="0.2">
      <c r="A245" s="1" t="s">
        <v>12</v>
      </c>
      <c r="B245" s="1"/>
      <c r="C245" s="1" t="s">
        <v>103</v>
      </c>
      <c r="D245" s="2"/>
      <c r="E245" s="122"/>
      <c r="F245" s="122"/>
      <c r="G245" s="174"/>
    </row>
    <row r="246" spans="1:7" ht="15" x14ac:dyDescent="0.25">
      <c r="A246" s="1" t="s">
        <v>10</v>
      </c>
      <c r="B246" s="1"/>
      <c r="C246" s="1" t="s">
        <v>104</v>
      </c>
      <c r="D246" s="2"/>
      <c r="E246" s="137"/>
      <c r="F246" s="137" t="s">
        <v>165</v>
      </c>
      <c r="G246" s="122"/>
    </row>
    <row r="247" spans="1:7" ht="15" thickBot="1" x14ac:dyDescent="0.25">
      <c r="A247" s="1"/>
      <c r="B247" s="1"/>
      <c r="C247" s="1"/>
      <c r="D247" s="2"/>
      <c r="E247" s="122"/>
      <c r="F247" s="122"/>
      <c r="G247" s="122"/>
    </row>
    <row r="248" spans="1:7" ht="15.75" thickTop="1" x14ac:dyDescent="0.2">
      <c r="A248" s="175" t="s">
        <v>0</v>
      </c>
      <c r="B248" s="177" t="s">
        <v>13</v>
      </c>
      <c r="C248" s="177" t="s">
        <v>14</v>
      </c>
      <c r="D248" s="179" t="s">
        <v>4</v>
      </c>
      <c r="E248" s="138" t="s">
        <v>1</v>
      </c>
      <c r="F248" s="138" t="s">
        <v>2</v>
      </c>
      <c r="G248" s="123" t="s">
        <v>15</v>
      </c>
    </row>
    <row r="249" spans="1:7" ht="15" x14ac:dyDescent="0.2">
      <c r="A249" s="176"/>
      <c r="B249" s="178"/>
      <c r="C249" s="178"/>
      <c r="D249" s="181"/>
      <c r="E249" s="139" t="s">
        <v>17</v>
      </c>
      <c r="F249" s="139" t="s">
        <v>17</v>
      </c>
      <c r="G249" s="124" t="s">
        <v>17</v>
      </c>
    </row>
    <row r="250" spans="1:7" ht="15" x14ac:dyDescent="0.2">
      <c r="A250" s="68">
        <v>1</v>
      </c>
      <c r="B250" s="69">
        <v>2</v>
      </c>
      <c r="C250" s="70">
        <v>3</v>
      </c>
      <c r="D250" s="75">
        <v>4</v>
      </c>
      <c r="E250" s="145">
        <v>5</v>
      </c>
      <c r="F250" s="150">
        <v>6</v>
      </c>
      <c r="G250" s="131">
        <v>7</v>
      </c>
    </row>
    <row r="251" spans="1:7" ht="14.25" x14ac:dyDescent="0.2">
      <c r="A251" s="76">
        <v>43832</v>
      </c>
      <c r="B251" s="54"/>
      <c r="C251" s="54"/>
      <c r="D251" s="73" t="s">
        <v>166</v>
      </c>
      <c r="E251" s="136">
        <f>G240</f>
        <v>294790</v>
      </c>
      <c r="F251" s="151"/>
      <c r="G251" s="136">
        <f>E251</f>
        <v>294790</v>
      </c>
    </row>
    <row r="252" spans="1:7" ht="14.25" x14ac:dyDescent="0.2">
      <c r="A252" s="44" t="s">
        <v>167</v>
      </c>
      <c r="B252" s="44"/>
      <c r="C252" s="44"/>
      <c r="D252" s="44" t="s">
        <v>114</v>
      </c>
      <c r="E252" s="147">
        <v>3426</v>
      </c>
      <c r="F252" s="135"/>
      <c r="G252" s="133">
        <f>(G251+E252)-F252</f>
        <v>298216</v>
      </c>
    </row>
    <row r="253" spans="1:7" ht="14.25" x14ac:dyDescent="0.2">
      <c r="A253" s="44" t="s">
        <v>167</v>
      </c>
      <c r="B253" s="28"/>
      <c r="C253" s="25"/>
      <c r="D253" s="44" t="s">
        <v>115</v>
      </c>
      <c r="E253" s="146"/>
      <c r="F253" s="146">
        <v>16840</v>
      </c>
      <c r="G253" s="133">
        <f t="shared" ref="G253:G254" si="4">(G252+E253)-F253</f>
        <v>281376</v>
      </c>
    </row>
    <row r="254" spans="1:7" ht="14.25" x14ac:dyDescent="0.2">
      <c r="A254" s="44" t="s">
        <v>167</v>
      </c>
      <c r="B254" s="21"/>
      <c r="C254" s="25"/>
      <c r="D254" s="15" t="s">
        <v>109</v>
      </c>
      <c r="E254" s="142"/>
      <c r="F254" s="142">
        <v>10000</v>
      </c>
      <c r="G254" s="133">
        <f t="shared" si="4"/>
        <v>271376</v>
      </c>
    </row>
    <row r="255" spans="1:7" x14ac:dyDescent="0.2">
      <c r="A255" s="30"/>
      <c r="B255" s="22"/>
      <c r="C255" s="26"/>
      <c r="D255" s="4"/>
      <c r="E255" s="143"/>
      <c r="F255" s="143"/>
      <c r="G255" s="127"/>
    </row>
    <row r="256" spans="1:7" ht="13.5" thickBot="1" x14ac:dyDescent="0.25">
      <c r="A256" s="30"/>
      <c r="B256" s="23"/>
      <c r="C256" s="27"/>
      <c r="D256" s="19"/>
      <c r="E256" s="142"/>
      <c r="F256" s="142"/>
      <c r="G256" s="128"/>
    </row>
    <row r="257" spans="1:7" ht="13.5" thickBot="1" x14ac:dyDescent="0.25">
      <c r="A257" s="197" t="s">
        <v>79</v>
      </c>
      <c r="B257" s="198"/>
      <c r="C257" s="198"/>
      <c r="D257" s="198"/>
      <c r="E257" s="144"/>
      <c r="F257" s="149"/>
      <c r="G257" s="134">
        <f>G254</f>
        <v>271376</v>
      </c>
    </row>
    <row r="258" spans="1:7" ht="13.5" thickTop="1" x14ac:dyDescent="0.2"/>
    <row r="261" spans="1:7" ht="14.25" x14ac:dyDescent="0.2">
      <c r="A261" s="39" t="s">
        <v>45</v>
      </c>
      <c r="B261" s="39"/>
      <c r="C261" s="1" t="s">
        <v>102</v>
      </c>
      <c r="D261" s="2"/>
      <c r="E261" s="122"/>
      <c r="F261" s="122"/>
      <c r="G261" s="174"/>
    </row>
    <row r="262" spans="1:7" ht="14.25" x14ac:dyDescent="0.2">
      <c r="A262" s="1" t="s">
        <v>12</v>
      </c>
      <c r="B262" s="1"/>
      <c r="C262" s="1" t="s">
        <v>103</v>
      </c>
      <c r="D262" s="2"/>
      <c r="E262" s="122"/>
      <c r="F262" s="122"/>
      <c r="G262" s="174"/>
    </row>
    <row r="263" spans="1:7" ht="15" x14ac:dyDescent="0.25">
      <c r="A263" s="1" t="s">
        <v>10</v>
      </c>
      <c r="B263" s="1"/>
      <c r="C263" s="1" t="s">
        <v>104</v>
      </c>
      <c r="D263" s="2"/>
      <c r="E263" s="137"/>
      <c r="F263" s="137" t="s">
        <v>169</v>
      </c>
      <c r="G263" s="122"/>
    </row>
    <row r="264" spans="1:7" ht="15" thickBot="1" x14ac:dyDescent="0.25">
      <c r="A264" s="1"/>
      <c r="B264" s="1"/>
      <c r="C264" s="1"/>
      <c r="D264" s="2"/>
      <c r="E264" s="122"/>
      <c r="F264" s="122"/>
      <c r="G264" s="122"/>
    </row>
    <row r="265" spans="1:7" ht="15.75" thickTop="1" x14ac:dyDescent="0.2">
      <c r="A265" s="175" t="s">
        <v>0</v>
      </c>
      <c r="B265" s="177" t="s">
        <v>13</v>
      </c>
      <c r="C265" s="177" t="s">
        <v>14</v>
      </c>
      <c r="D265" s="179" t="s">
        <v>4</v>
      </c>
      <c r="E265" s="138" t="s">
        <v>1</v>
      </c>
      <c r="F265" s="138" t="s">
        <v>2</v>
      </c>
      <c r="G265" s="123" t="s">
        <v>15</v>
      </c>
    </row>
    <row r="266" spans="1:7" ht="15" x14ac:dyDescent="0.2">
      <c r="A266" s="176"/>
      <c r="B266" s="178"/>
      <c r="C266" s="178"/>
      <c r="D266" s="181"/>
      <c r="E266" s="139" t="s">
        <v>17</v>
      </c>
      <c r="F266" s="139" t="s">
        <v>17</v>
      </c>
      <c r="G266" s="124" t="s">
        <v>17</v>
      </c>
    </row>
    <row r="267" spans="1:7" ht="15" x14ac:dyDescent="0.2">
      <c r="A267" s="68">
        <v>1</v>
      </c>
      <c r="B267" s="69">
        <v>2</v>
      </c>
      <c r="C267" s="70">
        <v>3</v>
      </c>
      <c r="D267" s="75">
        <v>4</v>
      </c>
      <c r="E267" s="145">
        <v>5</v>
      </c>
      <c r="F267" s="150">
        <v>6</v>
      </c>
      <c r="G267" s="131">
        <v>7</v>
      </c>
    </row>
    <row r="268" spans="1:7" ht="14.25" x14ac:dyDescent="0.2">
      <c r="A268" s="76">
        <v>43833</v>
      </c>
      <c r="B268" s="54"/>
      <c r="C268" s="54"/>
      <c r="D268" s="73" t="s">
        <v>170</v>
      </c>
      <c r="E268" s="136">
        <f>G257</f>
        <v>271376</v>
      </c>
      <c r="F268" s="151"/>
      <c r="G268" s="136">
        <f>E268</f>
        <v>271376</v>
      </c>
    </row>
    <row r="269" spans="1:7" ht="14.25" x14ac:dyDescent="0.2">
      <c r="A269" s="44" t="s">
        <v>126</v>
      </c>
      <c r="B269" s="44"/>
      <c r="C269" s="44"/>
      <c r="D269" s="44" t="s">
        <v>114</v>
      </c>
      <c r="E269" s="147">
        <v>3426</v>
      </c>
      <c r="F269" s="135"/>
      <c r="G269" s="133">
        <f>(G268+E269)-F269</f>
        <v>274802</v>
      </c>
    </row>
    <row r="270" spans="1:7" ht="14.25" x14ac:dyDescent="0.2">
      <c r="A270" s="44" t="s">
        <v>126</v>
      </c>
      <c r="B270" s="28"/>
      <c r="C270" s="25"/>
      <c r="D270" s="44" t="s">
        <v>115</v>
      </c>
      <c r="E270" s="146"/>
      <c r="F270" s="146">
        <v>16840</v>
      </c>
      <c r="G270" s="133">
        <f t="shared" ref="G270:G271" si="5">(G269+E270)-F270</f>
        <v>257962</v>
      </c>
    </row>
    <row r="271" spans="1:7" ht="14.25" x14ac:dyDescent="0.2">
      <c r="A271" s="44" t="s">
        <v>126</v>
      </c>
      <c r="B271" s="21"/>
      <c r="C271" s="25"/>
      <c r="D271" s="15" t="s">
        <v>109</v>
      </c>
      <c r="E271" s="142"/>
      <c r="F271" s="142">
        <v>10000</v>
      </c>
      <c r="G271" s="133">
        <f t="shared" si="5"/>
        <v>247962</v>
      </c>
    </row>
    <row r="272" spans="1:7" x14ac:dyDescent="0.2">
      <c r="A272" s="30"/>
      <c r="B272" s="22"/>
      <c r="C272" s="26"/>
      <c r="D272" s="4"/>
      <c r="E272" s="143"/>
      <c r="F272" s="143"/>
      <c r="G272" s="127"/>
    </row>
    <row r="273" spans="1:7" ht="13.5" thickBot="1" x14ac:dyDescent="0.25">
      <c r="A273" s="30"/>
      <c r="B273" s="23"/>
      <c r="C273" s="27"/>
      <c r="D273" s="19"/>
      <c r="E273" s="142"/>
      <c r="F273" s="142"/>
      <c r="G273" s="128"/>
    </row>
    <row r="274" spans="1:7" ht="13.5" thickBot="1" x14ac:dyDescent="0.25">
      <c r="A274" s="197" t="s">
        <v>79</v>
      </c>
      <c r="B274" s="198"/>
      <c r="C274" s="198"/>
      <c r="D274" s="198"/>
      <c r="E274" s="144"/>
      <c r="F274" s="149"/>
      <c r="G274" s="134">
        <f>G271</f>
        <v>247962</v>
      </c>
    </row>
    <row r="275" spans="1:7" ht="13.5" thickTop="1" x14ac:dyDescent="0.2"/>
    <row r="278" spans="1:7" ht="14.25" x14ac:dyDescent="0.2">
      <c r="A278" s="39" t="s">
        <v>45</v>
      </c>
      <c r="B278" s="39"/>
      <c r="C278" s="1" t="s">
        <v>102</v>
      </c>
      <c r="D278" s="2"/>
      <c r="E278" s="122"/>
      <c r="F278" s="122"/>
      <c r="G278" s="174"/>
    </row>
    <row r="279" spans="1:7" ht="14.25" x14ac:dyDescent="0.2">
      <c r="A279" s="1" t="s">
        <v>12</v>
      </c>
      <c r="B279" s="1"/>
      <c r="C279" s="1" t="s">
        <v>103</v>
      </c>
      <c r="D279" s="2"/>
      <c r="E279" s="122"/>
      <c r="F279" s="122"/>
      <c r="G279" s="174"/>
    </row>
    <row r="280" spans="1:7" ht="15" x14ac:dyDescent="0.25">
      <c r="A280" s="1" t="s">
        <v>10</v>
      </c>
      <c r="B280" s="1"/>
      <c r="C280" s="1" t="s">
        <v>104</v>
      </c>
      <c r="D280" s="2"/>
      <c r="E280" s="137"/>
      <c r="F280" s="137" t="s">
        <v>171</v>
      </c>
      <c r="G280" s="122"/>
    </row>
    <row r="281" spans="1:7" ht="15" thickBot="1" x14ac:dyDescent="0.25">
      <c r="A281" s="1"/>
      <c r="B281" s="1"/>
      <c r="C281" s="1"/>
      <c r="D281" s="2"/>
      <c r="E281" s="122"/>
      <c r="F281" s="122"/>
      <c r="G281" s="122"/>
    </row>
    <row r="282" spans="1:7" ht="15.75" thickTop="1" x14ac:dyDescent="0.2">
      <c r="A282" s="175" t="s">
        <v>0</v>
      </c>
      <c r="B282" s="177" t="s">
        <v>13</v>
      </c>
      <c r="C282" s="177" t="s">
        <v>14</v>
      </c>
      <c r="D282" s="179" t="s">
        <v>4</v>
      </c>
      <c r="E282" s="138" t="s">
        <v>1</v>
      </c>
      <c r="F282" s="138" t="s">
        <v>2</v>
      </c>
      <c r="G282" s="123" t="s">
        <v>15</v>
      </c>
    </row>
    <row r="283" spans="1:7" ht="15" x14ac:dyDescent="0.2">
      <c r="A283" s="176"/>
      <c r="B283" s="178"/>
      <c r="C283" s="178"/>
      <c r="D283" s="181"/>
      <c r="E283" s="139" t="s">
        <v>17</v>
      </c>
      <c r="F283" s="139" t="s">
        <v>17</v>
      </c>
      <c r="G283" s="124" t="s">
        <v>17</v>
      </c>
    </row>
    <row r="284" spans="1:7" ht="15" x14ac:dyDescent="0.2">
      <c r="A284" s="68">
        <v>1</v>
      </c>
      <c r="B284" s="69">
        <v>2</v>
      </c>
      <c r="C284" s="70">
        <v>3</v>
      </c>
      <c r="D284" s="75">
        <v>4</v>
      </c>
      <c r="E284" s="145">
        <v>5</v>
      </c>
      <c r="F284" s="150">
        <v>6</v>
      </c>
      <c r="G284" s="131">
        <v>7</v>
      </c>
    </row>
    <row r="285" spans="1:7" ht="14.25" x14ac:dyDescent="0.2">
      <c r="A285" s="76">
        <v>43834</v>
      </c>
      <c r="B285" s="54"/>
      <c r="C285" s="54"/>
      <c r="D285" s="73" t="s">
        <v>172</v>
      </c>
      <c r="E285" s="136">
        <f>G274</f>
        <v>247962</v>
      </c>
      <c r="F285" s="151"/>
      <c r="G285" s="136">
        <f>E285</f>
        <v>247962</v>
      </c>
    </row>
    <row r="286" spans="1:7" ht="14.25" x14ac:dyDescent="0.2">
      <c r="A286" s="44" t="s">
        <v>173</v>
      </c>
      <c r="B286" s="44"/>
      <c r="C286" s="44"/>
      <c r="D286" s="44" t="s">
        <v>114</v>
      </c>
      <c r="E286" s="147">
        <v>3426</v>
      </c>
      <c r="F286" s="135"/>
      <c r="G286" s="133">
        <f>(G285+E286)-F286</f>
        <v>251388</v>
      </c>
    </row>
    <row r="287" spans="1:7" ht="14.25" x14ac:dyDescent="0.2">
      <c r="A287" s="44" t="s">
        <v>174</v>
      </c>
      <c r="B287" s="28"/>
      <c r="C287" s="25"/>
      <c r="D287" s="44" t="s">
        <v>115</v>
      </c>
      <c r="E287" s="146"/>
      <c r="F287" s="146">
        <v>16840</v>
      </c>
      <c r="G287" s="133">
        <f t="shared" ref="G287:G288" si="6">(G286+E287)-F287</f>
        <v>234548</v>
      </c>
    </row>
    <row r="288" spans="1:7" ht="14.25" x14ac:dyDescent="0.2">
      <c r="A288" s="44" t="s">
        <v>175</v>
      </c>
      <c r="B288" s="21"/>
      <c r="C288" s="25"/>
      <c r="D288" s="15" t="s">
        <v>109</v>
      </c>
      <c r="E288" s="142"/>
      <c r="F288" s="142">
        <v>10000</v>
      </c>
      <c r="G288" s="133">
        <f t="shared" si="6"/>
        <v>224548</v>
      </c>
    </row>
    <row r="289" spans="1:7" x14ac:dyDescent="0.2">
      <c r="A289" s="30"/>
      <c r="B289" s="22"/>
      <c r="C289" s="26"/>
      <c r="D289" s="4"/>
      <c r="E289" s="143"/>
      <c r="F289" s="143"/>
      <c r="G289" s="127"/>
    </row>
    <row r="290" spans="1:7" ht="13.5" thickBot="1" x14ac:dyDescent="0.25">
      <c r="A290" s="30"/>
      <c r="B290" s="23"/>
      <c r="C290" s="27"/>
      <c r="D290" s="19"/>
      <c r="E290" s="142"/>
      <c r="F290" s="142"/>
      <c r="G290" s="128"/>
    </row>
    <row r="291" spans="1:7" ht="13.5" thickBot="1" x14ac:dyDescent="0.25">
      <c r="A291" s="197" t="s">
        <v>79</v>
      </c>
      <c r="B291" s="198"/>
      <c r="C291" s="198"/>
      <c r="D291" s="198"/>
      <c r="E291" s="144"/>
      <c r="F291" s="149"/>
      <c r="G291" s="134">
        <f>G288</f>
        <v>224548</v>
      </c>
    </row>
    <row r="292" spans="1:7" ht="13.5" thickTop="1" x14ac:dyDescent="0.2"/>
    <row r="295" spans="1:7" ht="14.25" x14ac:dyDescent="0.2">
      <c r="A295" s="39" t="s">
        <v>45</v>
      </c>
      <c r="B295" s="39"/>
      <c r="C295" s="1" t="s">
        <v>102</v>
      </c>
      <c r="D295" s="2"/>
      <c r="E295" s="122"/>
      <c r="F295" s="122"/>
      <c r="G295" s="174"/>
    </row>
    <row r="296" spans="1:7" ht="14.25" x14ac:dyDescent="0.2">
      <c r="A296" s="1" t="s">
        <v>12</v>
      </c>
      <c r="B296" s="1"/>
      <c r="C296" s="1" t="s">
        <v>103</v>
      </c>
      <c r="D296" s="2"/>
      <c r="E296" s="122"/>
      <c r="F296" s="122"/>
      <c r="G296" s="174"/>
    </row>
    <row r="297" spans="1:7" ht="15" x14ac:dyDescent="0.25">
      <c r="A297" s="1" t="s">
        <v>10</v>
      </c>
      <c r="B297" s="1"/>
      <c r="C297" s="1" t="s">
        <v>104</v>
      </c>
      <c r="D297" s="2"/>
      <c r="E297" s="137"/>
      <c r="F297" s="137" t="s">
        <v>176</v>
      </c>
      <c r="G297" s="122"/>
    </row>
    <row r="298" spans="1:7" ht="15" thickBot="1" x14ac:dyDescent="0.25">
      <c r="A298" s="1"/>
      <c r="B298" s="1"/>
      <c r="C298" s="1"/>
      <c r="D298" s="2"/>
      <c r="E298" s="122"/>
      <c r="F298" s="122"/>
      <c r="G298" s="122"/>
    </row>
    <row r="299" spans="1:7" ht="15.75" thickTop="1" x14ac:dyDescent="0.2">
      <c r="A299" s="175" t="s">
        <v>0</v>
      </c>
      <c r="B299" s="177" t="s">
        <v>13</v>
      </c>
      <c r="C299" s="177" t="s">
        <v>14</v>
      </c>
      <c r="D299" s="179" t="s">
        <v>4</v>
      </c>
      <c r="E299" s="138" t="s">
        <v>1</v>
      </c>
      <c r="F299" s="138" t="s">
        <v>2</v>
      </c>
      <c r="G299" s="123" t="s">
        <v>15</v>
      </c>
    </row>
    <row r="300" spans="1:7" ht="15" x14ac:dyDescent="0.2">
      <c r="A300" s="176"/>
      <c r="B300" s="178"/>
      <c r="C300" s="178"/>
      <c r="D300" s="181"/>
      <c r="E300" s="139" t="s">
        <v>17</v>
      </c>
      <c r="F300" s="139" t="s">
        <v>17</v>
      </c>
      <c r="G300" s="124" t="s">
        <v>17</v>
      </c>
    </row>
    <row r="301" spans="1:7" ht="15" x14ac:dyDescent="0.2">
      <c r="A301" s="68">
        <v>1</v>
      </c>
      <c r="B301" s="69">
        <v>2</v>
      </c>
      <c r="C301" s="70">
        <v>3</v>
      </c>
      <c r="D301" s="75">
        <v>4</v>
      </c>
      <c r="E301" s="145">
        <v>5</v>
      </c>
      <c r="F301" s="150">
        <v>6</v>
      </c>
      <c r="G301" s="131">
        <v>7</v>
      </c>
    </row>
    <row r="302" spans="1:7" ht="14.25" x14ac:dyDescent="0.2">
      <c r="A302" s="76">
        <v>43835</v>
      </c>
      <c r="B302" s="54"/>
      <c r="C302" s="54"/>
      <c r="D302" s="73" t="s">
        <v>178</v>
      </c>
      <c r="E302" s="136">
        <f>G291</f>
        <v>224548</v>
      </c>
      <c r="F302" s="151"/>
      <c r="G302" s="136">
        <f>E302</f>
        <v>224548</v>
      </c>
    </row>
    <row r="303" spans="1:7" ht="14.25" x14ac:dyDescent="0.2">
      <c r="A303" s="44" t="s">
        <v>131</v>
      </c>
      <c r="B303" s="44"/>
      <c r="C303" s="44"/>
      <c r="D303" s="44" t="s">
        <v>114</v>
      </c>
      <c r="E303" s="147">
        <v>3426</v>
      </c>
      <c r="F303" s="135"/>
      <c r="G303" s="133">
        <f>(G302+E303)-F303</f>
        <v>227974</v>
      </c>
    </row>
    <row r="304" spans="1:7" ht="14.25" x14ac:dyDescent="0.2">
      <c r="A304" s="44" t="s">
        <v>132</v>
      </c>
      <c r="B304" s="28"/>
      <c r="C304" s="25"/>
      <c r="D304" s="44" t="s">
        <v>115</v>
      </c>
      <c r="E304" s="146"/>
      <c r="F304" s="146">
        <v>16840</v>
      </c>
      <c r="G304" s="133">
        <f t="shared" ref="G304:G305" si="7">(G303+E304)-F304</f>
        <v>211134</v>
      </c>
    </row>
    <row r="305" spans="1:7" ht="14.25" x14ac:dyDescent="0.2">
      <c r="A305" s="44" t="s">
        <v>177</v>
      </c>
      <c r="B305" s="21"/>
      <c r="C305" s="25"/>
      <c r="D305" s="15" t="s">
        <v>109</v>
      </c>
      <c r="E305" s="142"/>
      <c r="F305" s="142">
        <v>10000</v>
      </c>
      <c r="G305" s="133">
        <f t="shared" si="7"/>
        <v>201134</v>
      </c>
    </row>
    <row r="306" spans="1:7" x14ac:dyDescent="0.2">
      <c r="A306" s="30"/>
      <c r="B306" s="22"/>
      <c r="C306" s="26"/>
      <c r="D306" s="4"/>
      <c r="E306" s="143"/>
      <c r="F306" s="143"/>
      <c r="G306" s="127"/>
    </row>
    <row r="307" spans="1:7" ht="13.5" thickBot="1" x14ac:dyDescent="0.25">
      <c r="A307" s="30"/>
      <c r="B307" s="23"/>
      <c r="C307" s="27"/>
      <c r="D307" s="19"/>
      <c r="E307" s="142"/>
      <c r="F307" s="142"/>
      <c r="G307" s="128"/>
    </row>
    <row r="308" spans="1:7" ht="13.5" thickBot="1" x14ac:dyDescent="0.25">
      <c r="A308" s="197" t="s">
        <v>79</v>
      </c>
      <c r="B308" s="198"/>
      <c r="C308" s="198"/>
      <c r="D308" s="198"/>
      <c r="E308" s="144"/>
      <c r="F308" s="149"/>
      <c r="G308" s="134">
        <f>G305</f>
        <v>201134</v>
      </c>
    </row>
    <row r="309" spans="1:7" ht="13.5" thickTop="1" x14ac:dyDescent="0.2"/>
    <row r="312" spans="1:7" ht="14.25" x14ac:dyDescent="0.2">
      <c r="A312" s="39" t="s">
        <v>45</v>
      </c>
      <c r="B312" s="39"/>
      <c r="C312" s="1" t="s">
        <v>102</v>
      </c>
      <c r="D312" s="2"/>
      <c r="E312" s="122"/>
      <c r="F312" s="122"/>
      <c r="G312" s="174"/>
    </row>
    <row r="313" spans="1:7" ht="14.25" x14ac:dyDescent="0.2">
      <c r="A313" s="1" t="s">
        <v>12</v>
      </c>
      <c r="B313" s="1"/>
      <c r="C313" s="1" t="s">
        <v>103</v>
      </c>
      <c r="D313" s="2"/>
      <c r="E313" s="122"/>
      <c r="F313" s="122"/>
      <c r="G313" s="174"/>
    </row>
    <row r="314" spans="1:7" ht="15" x14ac:dyDescent="0.25">
      <c r="A314" s="1" t="s">
        <v>10</v>
      </c>
      <c r="B314" s="1"/>
      <c r="C314" s="1" t="s">
        <v>104</v>
      </c>
      <c r="D314" s="2"/>
      <c r="E314" s="137"/>
      <c r="F314" s="137" t="s">
        <v>179</v>
      </c>
      <c r="G314" s="122"/>
    </row>
    <row r="315" spans="1:7" ht="15" thickBot="1" x14ac:dyDescent="0.25">
      <c r="A315" s="1"/>
      <c r="B315" s="1"/>
      <c r="C315" s="1"/>
      <c r="D315" s="2"/>
      <c r="E315" s="122"/>
      <c r="F315" s="122"/>
      <c r="G315" s="122"/>
    </row>
    <row r="316" spans="1:7" ht="15.75" thickTop="1" x14ac:dyDescent="0.2">
      <c r="A316" s="175" t="s">
        <v>0</v>
      </c>
      <c r="B316" s="177" t="s">
        <v>13</v>
      </c>
      <c r="C316" s="177" t="s">
        <v>14</v>
      </c>
      <c r="D316" s="179" t="s">
        <v>4</v>
      </c>
      <c r="E316" s="138" t="s">
        <v>1</v>
      </c>
      <c r="F316" s="138" t="s">
        <v>2</v>
      </c>
      <c r="G316" s="123" t="s">
        <v>15</v>
      </c>
    </row>
    <row r="317" spans="1:7" ht="15" x14ac:dyDescent="0.2">
      <c r="A317" s="176"/>
      <c r="B317" s="178"/>
      <c r="C317" s="178"/>
      <c r="D317" s="181"/>
      <c r="E317" s="139" t="s">
        <v>17</v>
      </c>
      <c r="F317" s="139" t="s">
        <v>17</v>
      </c>
      <c r="G317" s="124" t="s">
        <v>17</v>
      </c>
    </row>
    <row r="318" spans="1:7" ht="15" x14ac:dyDescent="0.2">
      <c r="A318" s="68">
        <v>1</v>
      </c>
      <c r="B318" s="69">
        <v>2</v>
      </c>
      <c r="C318" s="70">
        <v>3</v>
      </c>
      <c r="D318" s="75">
        <v>4</v>
      </c>
      <c r="E318" s="145">
        <v>5</v>
      </c>
      <c r="F318" s="150">
        <v>6</v>
      </c>
      <c r="G318" s="131">
        <v>7</v>
      </c>
    </row>
    <row r="319" spans="1:7" ht="14.25" x14ac:dyDescent="0.2">
      <c r="A319" s="76">
        <v>43836</v>
      </c>
      <c r="B319" s="54"/>
      <c r="C319" s="54"/>
      <c r="D319" s="73" t="s">
        <v>180</v>
      </c>
      <c r="E319" s="136">
        <f>G308</f>
        <v>201134</v>
      </c>
      <c r="F319" s="151"/>
      <c r="G319" s="136">
        <f>E319</f>
        <v>201134</v>
      </c>
    </row>
    <row r="320" spans="1:7" ht="14.25" x14ac:dyDescent="0.2">
      <c r="A320" s="44" t="s">
        <v>181</v>
      </c>
      <c r="B320" s="44"/>
      <c r="C320" s="44"/>
      <c r="D320" s="44" t="s">
        <v>114</v>
      </c>
      <c r="E320" s="147">
        <v>3426</v>
      </c>
      <c r="F320" s="135"/>
      <c r="G320" s="133">
        <f>(G319+E320)-F320</f>
        <v>204560</v>
      </c>
    </row>
    <row r="321" spans="1:7" ht="14.25" x14ac:dyDescent="0.2">
      <c r="A321" s="44" t="s">
        <v>181</v>
      </c>
      <c r="B321" s="28"/>
      <c r="C321" s="25"/>
      <c r="D321" s="44" t="s">
        <v>115</v>
      </c>
      <c r="E321" s="146"/>
      <c r="F321" s="146">
        <v>16840</v>
      </c>
      <c r="G321" s="133">
        <f t="shared" ref="G321:G322" si="8">(G320+E321)-F321</f>
        <v>187720</v>
      </c>
    </row>
    <row r="322" spans="1:7" ht="14.25" x14ac:dyDescent="0.2">
      <c r="A322" s="44" t="s">
        <v>181</v>
      </c>
      <c r="B322" s="21"/>
      <c r="C322" s="25"/>
      <c r="D322" s="15" t="s">
        <v>109</v>
      </c>
      <c r="E322" s="142"/>
      <c r="F322" s="142">
        <v>10000</v>
      </c>
      <c r="G322" s="133">
        <f t="shared" si="8"/>
        <v>177720</v>
      </c>
    </row>
    <row r="323" spans="1:7" x14ac:dyDescent="0.2">
      <c r="A323" s="30"/>
      <c r="B323" s="22"/>
      <c r="C323" s="26"/>
      <c r="D323" s="4"/>
      <c r="E323" s="143"/>
      <c r="F323" s="143"/>
      <c r="G323" s="127"/>
    </row>
    <row r="324" spans="1:7" ht="13.5" thickBot="1" x14ac:dyDescent="0.25">
      <c r="A324" s="30"/>
      <c r="B324" s="23"/>
      <c r="C324" s="27"/>
      <c r="D324" s="19"/>
      <c r="E324" s="142"/>
      <c r="F324" s="142"/>
      <c r="G324" s="128"/>
    </row>
    <row r="325" spans="1:7" ht="13.5" thickBot="1" x14ac:dyDescent="0.25">
      <c r="A325" s="197" t="s">
        <v>79</v>
      </c>
      <c r="B325" s="198"/>
      <c r="C325" s="198"/>
      <c r="D325" s="198"/>
      <c r="E325" s="144"/>
      <c r="F325" s="149"/>
      <c r="G325" s="134">
        <f>G322</f>
        <v>177720</v>
      </c>
    </row>
    <row r="326" spans="1:7" ht="13.5" thickTop="1" x14ac:dyDescent="0.2"/>
    <row r="329" spans="1:7" ht="14.25" x14ac:dyDescent="0.2">
      <c r="A329" s="39" t="s">
        <v>45</v>
      </c>
      <c r="B329" s="39"/>
      <c r="C329" s="1" t="s">
        <v>102</v>
      </c>
      <c r="D329" s="2"/>
      <c r="E329" s="122"/>
      <c r="F329" s="122"/>
      <c r="G329" s="174"/>
    </row>
    <row r="330" spans="1:7" ht="14.25" x14ac:dyDescent="0.2">
      <c r="A330" s="1" t="s">
        <v>12</v>
      </c>
      <c r="B330" s="1"/>
      <c r="C330" s="1" t="s">
        <v>103</v>
      </c>
      <c r="D330" s="2"/>
      <c r="E330" s="122"/>
      <c r="F330" s="122"/>
      <c r="G330" s="174"/>
    </row>
    <row r="331" spans="1:7" ht="15" x14ac:dyDescent="0.25">
      <c r="A331" s="1" t="s">
        <v>10</v>
      </c>
      <c r="B331" s="1"/>
      <c r="C331" s="1" t="s">
        <v>104</v>
      </c>
      <c r="D331" s="2"/>
      <c r="E331" s="137"/>
      <c r="F331" s="137" t="s">
        <v>182</v>
      </c>
      <c r="G331" s="122"/>
    </row>
    <row r="332" spans="1:7" ht="15" thickBot="1" x14ac:dyDescent="0.25">
      <c r="A332" s="1"/>
      <c r="B332" s="1"/>
      <c r="C332" s="1"/>
      <c r="D332" s="2"/>
      <c r="E332" s="122"/>
      <c r="F332" s="122"/>
      <c r="G332" s="122"/>
    </row>
    <row r="333" spans="1:7" ht="15.75" thickTop="1" x14ac:dyDescent="0.2">
      <c r="A333" s="175" t="s">
        <v>0</v>
      </c>
      <c r="B333" s="177" t="s">
        <v>13</v>
      </c>
      <c r="C333" s="177" t="s">
        <v>14</v>
      </c>
      <c r="D333" s="179" t="s">
        <v>4</v>
      </c>
      <c r="E333" s="138" t="s">
        <v>1</v>
      </c>
      <c r="F333" s="138" t="s">
        <v>2</v>
      </c>
      <c r="G333" s="123" t="s">
        <v>15</v>
      </c>
    </row>
    <row r="334" spans="1:7" ht="15" x14ac:dyDescent="0.2">
      <c r="A334" s="176"/>
      <c r="B334" s="178"/>
      <c r="C334" s="178"/>
      <c r="D334" s="181"/>
      <c r="E334" s="139" t="s">
        <v>17</v>
      </c>
      <c r="F334" s="139" t="s">
        <v>17</v>
      </c>
      <c r="G334" s="124" t="s">
        <v>17</v>
      </c>
    </row>
    <row r="335" spans="1:7" ht="15" x14ac:dyDescent="0.2">
      <c r="A335" s="68">
        <v>1</v>
      </c>
      <c r="B335" s="69">
        <v>2</v>
      </c>
      <c r="C335" s="70">
        <v>3</v>
      </c>
      <c r="D335" s="75">
        <v>4</v>
      </c>
      <c r="E335" s="145">
        <v>5</v>
      </c>
      <c r="F335" s="150">
        <v>6</v>
      </c>
      <c r="G335" s="131">
        <v>7</v>
      </c>
    </row>
    <row r="336" spans="1:7" ht="14.25" x14ac:dyDescent="0.2">
      <c r="A336" s="76">
        <v>43837</v>
      </c>
      <c r="B336" s="54"/>
      <c r="C336" s="54"/>
      <c r="D336" s="73" t="s">
        <v>183</v>
      </c>
      <c r="E336" s="136">
        <f>G325</f>
        <v>177720</v>
      </c>
      <c r="F336" s="151"/>
      <c r="G336" s="136">
        <f>E336</f>
        <v>177720</v>
      </c>
    </row>
    <row r="337" spans="1:7" ht="14.25" x14ac:dyDescent="0.2">
      <c r="A337" s="44" t="s">
        <v>140</v>
      </c>
      <c r="B337" s="44"/>
      <c r="C337" s="44"/>
      <c r="D337" s="44" t="s">
        <v>114</v>
      </c>
      <c r="E337" s="147">
        <v>3426</v>
      </c>
      <c r="F337" s="135"/>
      <c r="G337" s="133">
        <f>(G336+E337)-F337</f>
        <v>181146</v>
      </c>
    </row>
    <row r="338" spans="1:7" ht="14.25" x14ac:dyDescent="0.2">
      <c r="A338" s="44" t="s">
        <v>140</v>
      </c>
      <c r="B338" s="28"/>
      <c r="C338" s="25"/>
      <c r="D338" s="44" t="s">
        <v>115</v>
      </c>
      <c r="E338" s="146"/>
      <c r="F338" s="146">
        <v>16840</v>
      </c>
      <c r="G338" s="133">
        <f t="shared" ref="G338:G339" si="9">(G337+E338)-F338</f>
        <v>164306</v>
      </c>
    </row>
    <row r="339" spans="1:7" ht="14.25" x14ac:dyDescent="0.2">
      <c r="A339" s="44" t="s">
        <v>140</v>
      </c>
      <c r="B339" s="21"/>
      <c r="C339" s="25"/>
      <c r="D339" s="15" t="s">
        <v>109</v>
      </c>
      <c r="E339" s="142"/>
      <c r="F339" s="142">
        <v>10000</v>
      </c>
      <c r="G339" s="133">
        <f t="shared" si="9"/>
        <v>154306</v>
      </c>
    </row>
    <row r="340" spans="1:7" x14ac:dyDescent="0.2">
      <c r="A340" s="30"/>
      <c r="B340" s="22"/>
      <c r="C340" s="26"/>
      <c r="D340" s="4"/>
      <c r="E340" s="143"/>
      <c r="F340" s="143"/>
      <c r="G340" s="127"/>
    </row>
    <row r="341" spans="1:7" ht="13.5" thickBot="1" x14ac:dyDescent="0.25">
      <c r="A341" s="30"/>
      <c r="B341" s="23"/>
      <c r="C341" s="27"/>
      <c r="D341" s="19"/>
      <c r="E341" s="142"/>
      <c r="F341" s="142"/>
      <c r="G341" s="128"/>
    </row>
    <row r="342" spans="1:7" ht="13.5" thickBot="1" x14ac:dyDescent="0.25">
      <c r="A342" s="197" t="s">
        <v>79</v>
      </c>
      <c r="B342" s="198"/>
      <c r="C342" s="198"/>
      <c r="D342" s="198"/>
      <c r="E342" s="144"/>
      <c r="F342" s="149"/>
      <c r="G342" s="134">
        <f>G339</f>
        <v>154306</v>
      </c>
    </row>
    <row r="343" spans="1:7" ht="13.5" thickTop="1" x14ac:dyDescent="0.2"/>
    <row r="346" spans="1:7" ht="14.25" x14ac:dyDescent="0.2">
      <c r="A346" s="39" t="s">
        <v>45</v>
      </c>
      <c r="B346" s="39"/>
      <c r="C346" s="1" t="s">
        <v>102</v>
      </c>
      <c r="D346" s="2"/>
      <c r="E346" s="122"/>
      <c r="F346" s="122"/>
      <c r="G346" s="174"/>
    </row>
    <row r="347" spans="1:7" ht="14.25" x14ac:dyDescent="0.2">
      <c r="A347" s="1" t="s">
        <v>12</v>
      </c>
      <c r="B347" s="1"/>
      <c r="C347" s="1" t="s">
        <v>103</v>
      </c>
      <c r="D347" s="2"/>
      <c r="E347" s="122"/>
      <c r="F347" s="122"/>
      <c r="G347" s="174"/>
    </row>
    <row r="348" spans="1:7" ht="15" x14ac:dyDescent="0.25">
      <c r="A348" s="1" t="s">
        <v>10</v>
      </c>
      <c r="B348" s="1"/>
      <c r="C348" s="1" t="s">
        <v>104</v>
      </c>
      <c r="D348" s="2"/>
      <c r="E348" s="137"/>
      <c r="F348" s="137" t="s">
        <v>184</v>
      </c>
      <c r="G348" s="122"/>
    </row>
    <row r="349" spans="1:7" ht="15" thickBot="1" x14ac:dyDescent="0.25">
      <c r="A349" s="1"/>
      <c r="B349" s="1"/>
      <c r="C349" s="1"/>
      <c r="D349" s="2"/>
      <c r="E349" s="122"/>
      <c r="F349" s="122"/>
      <c r="G349" s="122"/>
    </row>
    <row r="350" spans="1:7" ht="15.75" thickTop="1" x14ac:dyDescent="0.2">
      <c r="A350" s="175" t="s">
        <v>0</v>
      </c>
      <c r="B350" s="177" t="s">
        <v>13</v>
      </c>
      <c r="C350" s="177" t="s">
        <v>14</v>
      </c>
      <c r="D350" s="179" t="s">
        <v>4</v>
      </c>
      <c r="E350" s="138" t="s">
        <v>1</v>
      </c>
      <c r="F350" s="138" t="s">
        <v>2</v>
      </c>
      <c r="G350" s="123" t="s">
        <v>15</v>
      </c>
    </row>
    <row r="351" spans="1:7" ht="15" x14ac:dyDescent="0.2">
      <c r="A351" s="176"/>
      <c r="B351" s="178"/>
      <c r="C351" s="178"/>
      <c r="D351" s="181"/>
      <c r="E351" s="139" t="s">
        <v>17</v>
      </c>
      <c r="F351" s="139" t="s">
        <v>17</v>
      </c>
      <c r="G351" s="124" t="s">
        <v>17</v>
      </c>
    </row>
    <row r="352" spans="1:7" ht="15" x14ac:dyDescent="0.2">
      <c r="A352" s="68">
        <v>1</v>
      </c>
      <c r="B352" s="69">
        <v>2</v>
      </c>
      <c r="C352" s="70">
        <v>3</v>
      </c>
      <c r="D352" s="75">
        <v>4</v>
      </c>
      <c r="E352" s="145">
        <v>5</v>
      </c>
      <c r="F352" s="150">
        <v>6</v>
      </c>
      <c r="G352" s="131">
        <v>7</v>
      </c>
    </row>
    <row r="353" spans="1:7" ht="14.25" x14ac:dyDescent="0.2">
      <c r="A353" s="76">
        <v>43838</v>
      </c>
      <c r="B353" s="54"/>
      <c r="C353" s="54"/>
      <c r="D353" s="73" t="s">
        <v>185</v>
      </c>
      <c r="E353" s="136">
        <f>G342</f>
        <v>154306</v>
      </c>
      <c r="F353" s="151"/>
      <c r="G353" s="136">
        <f>E353</f>
        <v>154306</v>
      </c>
    </row>
    <row r="354" spans="1:7" ht="14.25" x14ac:dyDescent="0.2">
      <c r="A354" s="44" t="s">
        <v>144</v>
      </c>
      <c r="B354" s="44"/>
      <c r="C354" s="44"/>
      <c r="D354" s="44" t="s">
        <v>114</v>
      </c>
      <c r="E354" s="147">
        <v>3426</v>
      </c>
      <c r="F354" s="135"/>
      <c r="G354" s="133">
        <f>(G353+E354)-F354</f>
        <v>157732</v>
      </c>
    </row>
    <row r="355" spans="1:7" ht="14.25" x14ac:dyDescent="0.2">
      <c r="A355" s="44" t="s">
        <v>144</v>
      </c>
      <c r="B355" s="28"/>
      <c r="C355" s="25"/>
      <c r="D355" s="44" t="s">
        <v>115</v>
      </c>
      <c r="E355" s="146"/>
      <c r="F355" s="146">
        <v>16840</v>
      </c>
      <c r="G355" s="133">
        <f t="shared" ref="G355:G356" si="10">(G354+E355)-F355</f>
        <v>140892</v>
      </c>
    </row>
    <row r="356" spans="1:7" ht="14.25" x14ac:dyDescent="0.2">
      <c r="A356" s="44" t="s">
        <v>144</v>
      </c>
      <c r="B356" s="21"/>
      <c r="C356" s="25"/>
      <c r="D356" s="15" t="s">
        <v>109</v>
      </c>
      <c r="E356" s="142"/>
      <c r="F356" s="142">
        <v>10000</v>
      </c>
      <c r="G356" s="133">
        <f t="shared" si="10"/>
        <v>130892</v>
      </c>
    </row>
    <row r="357" spans="1:7" x14ac:dyDescent="0.2">
      <c r="A357" s="30"/>
      <c r="B357" s="22"/>
      <c r="C357" s="26"/>
      <c r="D357" s="4"/>
      <c r="E357" s="143"/>
      <c r="F357" s="143"/>
      <c r="G357" s="127"/>
    </row>
    <row r="358" spans="1:7" ht="13.5" thickBot="1" x14ac:dyDescent="0.25">
      <c r="A358" s="30"/>
      <c r="B358" s="23"/>
      <c r="C358" s="27"/>
      <c r="D358" s="19"/>
      <c r="E358" s="142"/>
      <c r="F358" s="142"/>
      <c r="G358" s="128"/>
    </row>
    <row r="359" spans="1:7" ht="13.5" thickBot="1" x14ac:dyDescent="0.25">
      <c r="A359" s="197" t="s">
        <v>79</v>
      </c>
      <c r="B359" s="198"/>
      <c r="C359" s="198"/>
      <c r="D359" s="198"/>
      <c r="E359" s="144"/>
      <c r="F359" s="149"/>
      <c r="G359" s="134">
        <f>G356</f>
        <v>130892</v>
      </c>
    </row>
    <row r="360" spans="1:7" ht="13.5" thickTop="1" x14ac:dyDescent="0.2"/>
    <row r="363" spans="1:7" ht="14.25" x14ac:dyDescent="0.2">
      <c r="A363" s="39" t="s">
        <v>45</v>
      </c>
      <c r="B363" s="39"/>
      <c r="C363" s="1" t="s">
        <v>102</v>
      </c>
      <c r="D363" s="2"/>
      <c r="E363" s="122"/>
      <c r="F363" s="122"/>
      <c r="G363" s="174"/>
    </row>
    <row r="364" spans="1:7" ht="14.25" x14ac:dyDescent="0.2">
      <c r="A364" s="1" t="s">
        <v>12</v>
      </c>
      <c r="B364" s="1"/>
      <c r="C364" s="1" t="s">
        <v>103</v>
      </c>
      <c r="D364" s="2"/>
      <c r="E364" s="122"/>
      <c r="F364" s="122"/>
      <c r="G364" s="174"/>
    </row>
    <row r="365" spans="1:7" ht="15" x14ac:dyDescent="0.25">
      <c r="A365" s="1" t="s">
        <v>10</v>
      </c>
      <c r="B365" s="1"/>
      <c r="C365" s="1" t="s">
        <v>104</v>
      </c>
      <c r="D365" s="2"/>
      <c r="E365" s="137"/>
      <c r="F365" s="137" t="s">
        <v>186</v>
      </c>
      <c r="G365" s="122"/>
    </row>
    <row r="366" spans="1:7" ht="15" thickBot="1" x14ac:dyDescent="0.25">
      <c r="A366" s="1"/>
      <c r="B366" s="1"/>
      <c r="C366" s="1"/>
      <c r="D366" s="2"/>
      <c r="E366" s="122"/>
      <c r="F366" s="122"/>
      <c r="G366" s="122"/>
    </row>
    <row r="367" spans="1:7" ht="15.75" thickTop="1" x14ac:dyDescent="0.2">
      <c r="A367" s="175" t="s">
        <v>0</v>
      </c>
      <c r="B367" s="177" t="s">
        <v>13</v>
      </c>
      <c r="C367" s="177" t="s">
        <v>14</v>
      </c>
      <c r="D367" s="179" t="s">
        <v>4</v>
      </c>
      <c r="E367" s="138" t="s">
        <v>1</v>
      </c>
      <c r="F367" s="138" t="s">
        <v>2</v>
      </c>
      <c r="G367" s="123" t="s">
        <v>15</v>
      </c>
    </row>
    <row r="368" spans="1:7" ht="15" x14ac:dyDescent="0.2">
      <c r="A368" s="176"/>
      <c r="B368" s="178"/>
      <c r="C368" s="178"/>
      <c r="D368" s="181"/>
      <c r="E368" s="139" t="s">
        <v>17</v>
      </c>
      <c r="F368" s="139" t="s">
        <v>17</v>
      </c>
      <c r="G368" s="124" t="s">
        <v>17</v>
      </c>
    </row>
    <row r="369" spans="1:7" ht="15" x14ac:dyDescent="0.2">
      <c r="A369" s="68">
        <v>1</v>
      </c>
      <c r="B369" s="69">
        <v>2</v>
      </c>
      <c r="C369" s="70">
        <v>3</v>
      </c>
      <c r="D369" s="75">
        <v>4</v>
      </c>
      <c r="E369" s="145">
        <v>5</v>
      </c>
      <c r="F369" s="150">
        <v>6</v>
      </c>
      <c r="G369" s="131">
        <v>7</v>
      </c>
    </row>
    <row r="370" spans="1:7" ht="14.25" x14ac:dyDescent="0.2">
      <c r="A370" s="76">
        <v>43839</v>
      </c>
      <c r="B370" s="54"/>
      <c r="C370" s="54"/>
      <c r="D370" s="73" t="s">
        <v>187</v>
      </c>
      <c r="E370" s="136">
        <f>G359</f>
        <v>130892</v>
      </c>
      <c r="F370" s="151"/>
      <c r="G370" s="136">
        <f>E370</f>
        <v>130892</v>
      </c>
    </row>
    <row r="371" spans="1:7" ht="14.25" x14ac:dyDescent="0.2">
      <c r="A371" s="44" t="s">
        <v>152</v>
      </c>
      <c r="B371" s="44"/>
      <c r="C371" s="44"/>
      <c r="D371" s="44" t="s">
        <v>114</v>
      </c>
      <c r="E371" s="147">
        <v>3426</v>
      </c>
      <c r="F371" s="135"/>
      <c r="G371" s="133">
        <f>(G370+E371)-F371</f>
        <v>134318</v>
      </c>
    </row>
    <row r="372" spans="1:7" ht="14.25" x14ac:dyDescent="0.2">
      <c r="A372" s="44" t="s">
        <v>152</v>
      </c>
      <c r="B372" s="28"/>
      <c r="C372" s="25"/>
      <c r="D372" s="44" t="s">
        <v>115</v>
      </c>
      <c r="E372" s="146"/>
      <c r="F372" s="146">
        <v>16840</v>
      </c>
      <c r="G372" s="133">
        <f t="shared" ref="G372:G374" si="11">(G371+E372)-F372</f>
        <v>117478</v>
      </c>
    </row>
    <row r="373" spans="1:7" ht="14.25" x14ac:dyDescent="0.2">
      <c r="A373" s="44" t="s">
        <v>152</v>
      </c>
      <c r="B373" s="21"/>
      <c r="C373" s="25"/>
      <c r="D373" s="15" t="s">
        <v>109</v>
      </c>
      <c r="E373" s="142"/>
      <c r="F373" s="142">
        <v>10000</v>
      </c>
      <c r="G373" s="133">
        <f t="shared" si="11"/>
        <v>107478</v>
      </c>
    </row>
    <row r="374" spans="1:7" ht="14.25" x14ac:dyDescent="0.2">
      <c r="A374" s="30" t="s">
        <v>152</v>
      </c>
      <c r="B374" s="22"/>
      <c r="C374" s="26"/>
      <c r="D374" s="4" t="s">
        <v>188</v>
      </c>
      <c r="E374" s="143"/>
      <c r="F374" s="143">
        <v>20000</v>
      </c>
      <c r="G374" s="133">
        <f t="shared" si="11"/>
        <v>87478</v>
      </c>
    </row>
    <row r="375" spans="1:7" ht="13.5" thickBot="1" x14ac:dyDescent="0.25">
      <c r="A375" s="30"/>
      <c r="B375" s="23"/>
      <c r="C375" s="27"/>
      <c r="D375" s="19"/>
      <c r="E375" s="142"/>
      <c r="F375" s="142"/>
      <c r="G375" s="128"/>
    </row>
    <row r="376" spans="1:7" ht="13.5" thickBot="1" x14ac:dyDescent="0.25">
      <c r="A376" s="197" t="s">
        <v>79</v>
      </c>
      <c r="B376" s="198"/>
      <c r="C376" s="198"/>
      <c r="D376" s="198"/>
      <c r="E376" s="144"/>
      <c r="F376" s="149"/>
      <c r="G376" s="134">
        <f>G374</f>
        <v>87478</v>
      </c>
    </row>
    <row r="377" spans="1:7" ht="13.5" thickTop="1" x14ac:dyDescent="0.2"/>
    <row r="380" spans="1:7" ht="14.25" x14ac:dyDescent="0.2">
      <c r="A380" s="39" t="s">
        <v>45</v>
      </c>
      <c r="B380" s="39"/>
      <c r="C380" s="1" t="s">
        <v>102</v>
      </c>
      <c r="D380" s="2"/>
      <c r="E380" s="122"/>
      <c r="F380" s="122"/>
      <c r="G380" s="174"/>
    </row>
    <row r="381" spans="1:7" ht="14.25" x14ac:dyDescent="0.2">
      <c r="A381" s="1" t="s">
        <v>12</v>
      </c>
      <c r="B381" s="1"/>
      <c r="C381" s="1" t="s">
        <v>103</v>
      </c>
      <c r="D381" s="2"/>
      <c r="E381" s="122"/>
      <c r="F381" s="122"/>
      <c r="G381" s="174"/>
    </row>
    <row r="382" spans="1:7" ht="15" x14ac:dyDescent="0.25">
      <c r="A382" s="1" t="s">
        <v>10</v>
      </c>
      <c r="B382" s="1"/>
      <c r="C382" s="1" t="s">
        <v>104</v>
      </c>
      <c r="D382" s="2"/>
      <c r="E382" s="137"/>
      <c r="F382" s="137" t="s">
        <v>189</v>
      </c>
      <c r="G382" s="122"/>
    </row>
    <row r="383" spans="1:7" ht="15" thickBot="1" x14ac:dyDescent="0.25">
      <c r="A383" s="1"/>
      <c r="B383" s="1"/>
      <c r="C383" s="1"/>
      <c r="D383" s="2"/>
      <c r="E383" s="122"/>
      <c r="F383" s="122"/>
      <c r="G383" s="122"/>
    </row>
    <row r="384" spans="1:7" ht="15.75" thickTop="1" x14ac:dyDescent="0.2">
      <c r="A384" s="175" t="s">
        <v>0</v>
      </c>
      <c r="B384" s="177" t="s">
        <v>13</v>
      </c>
      <c r="C384" s="177" t="s">
        <v>14</v>
      </c>
      <c r="D384" s="179" t="s">
        <v>4</v>
      </c>
      <c r="E384" s="138" t="s">
        <v>1</v>
      </c>
      <c r="F384" s="138" t="s">
        <v>2</v>
      </c>
      <c r="G384" s="123" t="s">
        <v>15</v>
      </c>
    </row>
    <row r="385" spans="1:7" ht="15" x14ac:dyDescent="0.2">
      <c r="A385" s="176"/>
      <c r="B385" s="178"/>
      <c r="C385" s="178"/>
      <c r="D385" s="181"/>
      <c r="E385" s="139" t="s">
        <v>17</v>
      </c>
      <c r="F385" s="139" t="s">
        <v>17</v>
      </c>
      <c r="G385" s="124" t="s">
        <v>17</v>
      </c>
    </row>
    <row r="386" spans="1:7" ht="15" x14ac:dyDescent="0.2">
      <c r="A386" s="68">
        <v>1</v>
      </c>
      <c r="B386" s="69">
        <v>2</v>
      </c>
      <c r="C386" s="70">
        <v>3</v>
      </c>
      <c r="D386" s="75">
        <v>4</v>
      </c>
      <c r="E386" s="145">
        <v>5</v>
      </c>
      <c r="F386" s="150">
        <v>6</v>
      </c>
      <c r="G386" s="131">
        <v>7</v>
      </c>
    </row>
    <row r="387" spans="1:7" ht="14.25" x14ac:dyDescent="0.2">
      <c r="A387" s="76">
        <v>43840</v>
      </c>
      <c r="B387" s="54"/>
      <c r="C387" s="54"/>
      <c r="D387" s="73" t="s">
        <v>150</v>
      </c>
      <c r="E387" s="136">
        <f>G376</f>
        <v>87478</v>
      </c>
      <c r="F387" s="151"/>
      <c r="G387" s="136">
        <f>E387</f>
        <v>87478</v>
      </c>
    </row>
    <row r="388" spans="1:7" ht="14.25" x14ac:dyDescent="0.2">
      <c r="A388" s="44" t="s">
        <v>155</v>
      </c>
      <c r="B388" s="21"/>
      <c r="C388" s="25"/>
      <c r="D388" s="15" t="s">
        <v>109</v>
      </c>
      <c r="E388" s="142"/>
      <c r="F388" s="142">
        <v>10000</v>
      </c>
      <c r="G388" s="133">
        <f>(G387+E388)-F388</f>
        <v>77478</v>
      </c>
    </row>
    <row r="389" spans="1:7" ht="14.25" x14ac:dyDescent="0.2">
      <c r="A389" s="44" t="s">
        <v>155</v>
      </c>
      <c r="B389" s="22"/>
      <c r="C389" s="26"/>
      <c r="D389" s="4" t="s">
        <v>188</v>
      </c>
      <c r="E389" s="143"/>
      <c r="F389" s="143">
        <v>20000</v>
      </c>
      <c r="G389" s="133">
        <f t="shared" ref="G389" si="12">(G388+E389)-F389</f>
        <v>57478</v>
      </c>
    </row>
    <row r="390" spans="1:7" ht="13.5" thickBot="1" x14ac:dyDescent="0.25">
      <c r="A390" s="30"/>
      <c r="B390" s="23"/>
      <c r="C390" s="27"/>
      <c r="D390" s="19"/>
      <c r="E390" s="142"/>
      <c r="F390" s="142"/>
      <c r="G390" s="128"/>
    </row>
    <row r="391" spans="1:7" ht="13.5" thickBot="1" x14ac:dyDescent="0.25">
      <c r="A391" s="197" t="s">
        <v>79</v>
      </c>
      <c r="B391" s="198"/>
      <c r="C391" s="198"/>
      <c r="D391" s="198"/>
      <c r="E391" s="144"/>
      <c r="F391" s="149"/>
      <c r="G391" s="134">
        <f>G389</f>
        <v>57478</v>
      </c>
    </row>
    <row r="392" spans="1:7" ht="13.5" thickTop="1" x14ac:dyDescent="0.2"/>
    <row r="395" spans="1:7" ht="14.25" x14ac:dyDescent="0.2">
      <c r="A395" s="39" t="s">
        <v>45</v>
      </c>
      <c r="B395" s="39"/>
      <c r="C395" s="1" t="s">
        <v>102</v>
      </c>
      <c r="D395" s="2"/>
      <c r="E395" s="122"/>
      <c r="F395" s="122"/>
      <c r="G395" s="174"/>
    </row>
    <row r="396" spans="1:7" ht="14.25" x14ac:dyDescent="0.2">
      <c r="A396" s="1" t="s">
        <v>12</v>
      </c>
      <c r="B396" s="1"/>
      <c r="C396" s="1" t="s">
        <v>103</v>
      </c>
      <c r="D396" s="2"/>
      <c r="E396" s="122"/>
      <c r="F396" s="122"/>
      <c r="G396" s="174"/>
    </row>
    <row r="397" spans="1:7" ht="15" x14ac:dyDescent="0.25">
      <c r="A397" s="1" t="s">
        <v>10</v>
      </c>
      <c r="B397" s="1"/>
      <c r="C397" s="1" t="s">
        <v>104</v>
      </c>
      <c r="D397" s="2"/>
      <c r="E397" s="137"/>
      <c r="F397" s="137" t="s">
        <v>190</v>
      </c>
      <c r="G397" s="122"/>
    </row>
    <row r="398" spans="1:7" ht="15" thickBot="1" x14ac:dyDescent="0.25">
      <c r="A398" s="1"/>
      <c r="B398" s="1"/>
      <c r="C398" s="1"/>
      <c r="D398" s="2"/>
      <c r="E398" s="122"/>
      <c r="F398" s="122"/>
      <c r="G398" s="122"/>
    </row>
    <row r="399" spans="1:7" ht="15.75" thickTop="1" x14ac:dyDescent="0.2">
      <c r="A399" s="175" t="s">
        <v>0</v>
      </c>
      <c r="B399" s="177" t="s">
        <v>13</v>
      </c>
      <c r="C399" s="177" t="s">
        <v>14</v>
      </c>
      <c r="D399" s="179" t="s">
        <v>4</v>
      </c>
      <c r="E399" s="138" t="s">
        <v>1</v>
      </c>
      <c r="F399" s="138" t="s">
        <v>2</v>
      </c>
      <c r="G399" s="123" t="s">
        <v>15</v>
      </c>
    </row>
    <row r="400" spans="1:7" ht="15" x14ac:dyDescent="0.2">
      <c r="A400" s="176"/>
      <c r="B400" s="178"/>
      <c r="C400" s="178"/>
      <c r="D400" s="181"/>
      <c r="E400" s="139" t="s">
        <v>17</v>
      </c>
      <c r="F400" s="139" t="s">
        <v>17</v>
      </c>
      <c r="G400" s="124" t="s">
        <v>17</v>
      </c>
    </row>
    <row r="401" spans="1:7" ht="15" x14ac:dyDescent="0.2">
      <c r="A401" s="68">
        <v>1</v>
      </c>
      <c r="B401" s="69">
        <v>2</v>
      </c>
      <c r="C401" s="70">
        <v>3</v>
      </c>
      <c r="D401" s="75">
        <v>4</v>
      </c>
      <c r="E401" s="145">
        <v>5</v>
      </c>
      <c r="F401" s="150">
        <v>6</v>
      </c>
      <c r="G401" s="131">
        <v>7</v>
      </c>
    </row>
    <row r="402" spans="1:7" ht="14.25" x14ac:dyDescent="0.2">
      <c r="A402" s="76">
        <v>43841</v>
      </c>
      <c r="B402" s="54"/>
      <c r="C402" s="54"/>
      <c r="D402" s="73" t="s">
        <v>158</v>
      </c>
      <c r="E402" s="136">
        <f>G391</f>
        <v>57478</v>
      </c>
      <c r="F402" s="151"/>
      <c r="G402" s="136">
        <f>E402</f>
        <v>57478</v>
      </c>
    </row>
    <row r="403" spans="1:7" ht="14.25" x14ac:dyDescent="0.2">
      <c r="A403" s="44" t="s">
        <v>191</v>
      </c>
      <c r="B403" s="21"/>
      <c r="C403" s="25"/>
      <c r="D403" s="15" t="s">
        <v>109</v>
      </c>
      <c r="E403" s="142"/>
      <c r="F403" s="142">
        <v>10000</v>
      </c>
      <c r="G403" s="133">
        <f>(G402+E403)-F403</f>
        <v>47478</v>
      </c>
    </row>
    <row r="404" spans="1:7" ht="14.25" x14ac:dyDescent="0.2">
      <c r="A404" s="44" t="s">
        <v>191</v>
      </c>
      <c r="B404" s="22"/>
      <c r="C404" s="26"/>
      <c r="D404" s="4" t="s">
        <v>188</v>
      </c>
      <c r="E404" s="143"/>
      <c r="F404" s="143">
        <v>20000</v>
      </c>
      <c r="G404" s="133">
        <f t="shared" ref="G404" si="13">(G403+E404)-F404</f>
        <v>27478</v>
      </c>
    </row>
    <row r="405" spans="1:7" ht="13.5" thickBot="1" x14ac:dyDescent="0.25">
      <c r="A405" s="30"/>
      <c r="B405" s="23"/>
      <c r="C405" s="27"/>
      <c r="D405" s="19"/>
      <c r="E405" s="142"/>
      <c r="F405" s="142"/>
      <c r="G405" s="128"/>
    </row>
    <row r="406" spans="1:7" ht="13.5" thickBot="1" x14ac:dyDescent="0.25">
      <c r="A406" s="197" t="s">
        <v>79</v>
      </c>
      <c r="B406" s="198"/>
      <c r="C406" s="198"/>
      <c r="D406" s="198"/>
      <c r="E406" s="144"/>
      <c r="F406" s="149"/>
      <c r="G406" s="134">
        <f>G404</f>
        <v>27478</v>
      </c>
    </row>
    <row r="407" spans="1:7" ht="13.5" thickTop="1" x14ac:dyDescent="0.2"/>
    <row r="409" spans="1:7" ht="14.25" x14ac:dyDescent="0.2">
      <c r="A409" s="39" t="s">
        <v>45</v>
      </c>
      <c r="B409" s="39"/>
      <c r="C409" s="1" t="s">
        <v>102</v>
      </c>
      <c r="D409" s="2"/>
      <c r="E409" s="7"/>
      <c r="F409" s="7"/>
      <c r="G409" s="200"/>
    </row>
    <row r="410" spans="1:7" ht="14.25" x14ac:dyDescent="0.2">
      <c r="A410" s="1" t="s">
        <v>12</v>
      </c>
      <c r="B410" s="1"/>
      <c r="C410" s="1" t="s">
        <v>103</v>
      </c>
      <c r="D410" s="2"/>
      <c r="E410" s="7"/>
      <c r="F410" s="7"/>
      <c r="G410" s="200"/>
    </row>
    <row r="411" spans="1:7" ht="15" x14ac:dyDescent="0.25">
      <c r="A411" s="1" t="s">
        <v>10</v>
      </c>
      <c r="B411" s="1"/>
      <c r="C411" s="1" t="s">
        <v>104</v>
      </c>
      <c r="D411" s="2"/>
      <c r="E411" s="40"/>
      <c r="F411" s="40" t="s">
        <v>196</v>
      </c>
      <c r="G411" s="7"/>
    </row>
    <row r="412" spans="1:7" ht="15" thickBot="1" x14ac:dyDescent="0.25">
      <c r="A412" s="1"/>
      <c r="B412" s="1"/>
      <c r="C412" s="1"/>
      <c r="D412" s="2"/>
      <c r="E412" s="7"/>
      <c r="F412" s="7"/>
      <c r="G412" s="7"/>
    </row>
    <row r="413" spans="1:7" ht="15.75" thickTop="1" x14ac:dyDescent="0.2">
      <c r="A413" s="175" t="s">
        <v>0</v>
      </c>
      <c r="B413" s="177" t="s">
        <v>13</v>
      </c>
      <c r="C413" s="177" t="s">
        <v>14</v>
      </c>
      <c r="D413" s="179" t="s">
        <v>4</v>
      </c>
      <c r="E413" s="59" t="s">
        <v>1</v>
      </c>
      <c r="F413" s="59" t="s">
        <v>2</v>
      </c>
      <c r="G413" s="60" t="s">
        <v>15</v>
      </c>
    </row>
    <row r="414" spans="1:7" ht="15" x14ac:dyDescent="0.2">
      <c r="A414" s="176"/>
      <c r="B414" s="178"/>
      <c r="C414" s="178"/>
      <c r="D414" s="181"/>
      <c r="E414" s="61" t="s">
        <v>17</v>
      </c>
      <c r="F414" s="61" t="s">
        <v>17</v>
      </c>
      <c r="G414" s="62" t="s">
        <v>17</v>
      </c>
    </row>
    <row r="415" spans="1:7" ht="15.75" thickBot="1" x14ac:dyDescent="0.25">
      <c r="A415" s="63">
        <v>1</v>
      </c>
      <c r="B415" s="64">
        <v>2</v>
      </c>
      <c r="C415" s="65">
        <v>3</v>
      </c>
      <c r="D415" s="67">
        <v>4</v>
      </c>
      <c r="E415" s="64">
        <v>5</v>
      </c>
      <c r="F415" s="65">
        <v>6</v>
      </c>
      <c r="G415" s="66">
        <v>7</v>
      </c>
    </row>
    <row r="416" spans="1:7" ht="14.25" x14ac:dyDescent="0.2">
      <c r="A416" s="29" t="s">
        <v>192</v>
      </c>
      <c r="B416" s="28"/>
      <c r="C416" s="25">
        <v>1</v>
      </c>
      <c r="D416" s="44" t="s">
        <v>195</v>
      </c>
      <c r="E416" s="91">
        <v>8652915</v>
      </c>
      <c r="F416" s="91"/>
      <c r="G416" s="92">
        <f>E416</f>
        <v>8652915</v>
      </c>
    </row>
    <row r="417" spans="1:7" x14ac:dyDescent="0.2">
      <c r="A417" s="46" t="s">
        <v>197</v>
      </c>
      <c r="B417" s="21"/>
      <c r="C417" s="25">
        <v>2</v>
      </c>
      <c r="D417" s="15" t="s">
        <v>198</v>
      </c>
      <c r="E417" s="93">
        <v>50000000</v>
      </c>
      <c r="F417" s="93"/>
      <c r="G417" s="106">
        <f>(G416+E417-F417)</f>
        <v>58652915</v>
      </c>
    </row>
    <row r="418" spans="1:7" x14ac:dyDescent="0.2">
      <c r="A418" s="30" t="s">
        <v>199</v>
      </c>
      <c r="B418" s="22"/>
      <c r="C418" s="26">
        <v>3</v>
      </c>
      <c r="D418" s="4" t="s">
        <v>200</v>
      </c>
      <c r="E418" s="107">
        <v>5189</v>
      </c>
      <c r="F418" s="107"/>
      <c r="G418" s="106">
        <v>58658104</v>
      </c>
    </row>
    <row r="419" spans="1:7" x14ac:dyDescent="0.2">
      <c r="A419" s="82" t="s">
        <v>199</v>
      </c>
      <c r="B419" s="23"/>
      <c r="C419" s="27">
        <v>4</v>
      </c>
      <c r="D419" s="83" t="s">
        <v>115</v>
      </c>
      <c r="E419" s="108"/>
      <c r="F419" s="108">
        <v>1038</v>
      </c>
      <c r="G419" s="94">
        <v>58657066</v>
      </c>
    </row>
    <row r="420" spans="1:7" ht="13.5" thickBot="1" x14ac:dyDescent="0.25">
      <c r="A420" s="84" t="s">
        <v>199</v>
      </c>
      <c r="B420" s="84"/>
      <c r="C420" s="85">
        <v>5</v>
      </c>
      <c r="D420" s="86" t="s">
        <v>201</v>
      </c>
      <c r="E420" s="109"/>
      <c r="F420" s="109">
        <v>10000</v>
      </c>
      <c r="G420" s="109">
        <v>58647066</v>
      </c>
    </row>
    <row r="421" spans="1:7" ht="13.5" thickBot="1" x14ac:dyDescent="0.25">
      <c r="A421" s="201" t="s">
        <v>79</v>
      </c>
      <c r="B421" s="202"/>
      <c r="C421" s="202"/>
      <c r="D421" s="202"/>
      <c r="E421" s="110"/>
      <c r="F421" s="111"/>
      <c r="G421" s="111">
        <f>G420</f>
        <v>58647066</v>
      </c>
    </row>
    <row r="422" spans="1:7" ht="13.5" thickTop="1" x14ac:dyDescent="0.2"/>
    <row r="424" spans="1:7" x14ac:dyDescent="0.2">
      <c r="E424" s="217"/>
    </row>
  </sheetData>
  <mergeCells count="152">
    <mergeCell ref="G409:G410"/>
    <mergeCell ref="A413:A414"/>
    <mergeCell ref="B413:B414"/>
    <mergeCell ref="C413:C414"/>
    <mergeCell ref="D413:D414"/>
    <mergeCell ref="A421:D421"/>
    <mergeCell ref="A406:D406"/>
    <mergeCell ref="A391:D391"/>
    <mergeCell ref="G395:G396"/>
    <mergeCell ref="A399:A400"/>
    <mergeCell ref="B399:B400"/>
    <mergeCell ref="C399:C400"/>
    <mergeCell ref="D399:D400"/>
    <mergeCell ref="A376:D376"/>
    <mergeCell ref="G380:G381"/>
    <mergeCell ref="A384:A385"/>
    <mergeCell ref="B384:B385"/>
    <mergeCell ref="C384:C385"/>
    <mergeCell ref="D384:D385"/>
    <mergeCell ref="A359:D359"/>
    <mergeCell ref="G363:G364"/>
    <mergeCell ref="A367:A368"/>
    <mergeCell ref="B367:B368"/>
    <mergeCell ref="C367:C368"/>
    <mergeCell ref="D367:D368"/>
    <mergeCell ref="A342:D342"/>
    <mergeCell ref="G346:G347"/>
    <mergeCell ref="A350:A351"/>
    <mergeCell ref="B350:B351"/>
    <mergeCell ref="C350:C351"/>
    <mergeCell ref="D350:D351"/>
    <mergeCell ref="A325:D325"/>
    <mergeCell ref="G329:G330"/>
    <mergeCell ref="A333:A334"/>
    <mergeCell ref="B333:B334"/>
    <mergeCell ref="C333:C334"/>
    <mergeCell ref="D333:D334"/>
    <mergeCell ref="A308:D308"/>
    <mergeCell ref="G312:G313"/>
    <mergeCell ref="A316:A317"/>
    <mergeCell ref="B316:B317"/>
    <mergeCell ref="C316:C317"/>
    <mergeCell ref="D316:D317"/>
    <mergeCell ref="A291:D291"/>
    <mergeCell ref="G295:G296"/>
    <mergeCell ref="A299:A300"/>
    <mergeCell ref="B299:B300"/>
    <mergeCell ref="C299:C300"/>
    <mergeCell ref="D299:D300"/>
    <mergeCell ref="A274:D274"/>
    <mergeCell ref="G278:G279"/>
    <mergeCell ref="A282:A283"/>
    <mergeCell ref="B282:B283"/>
    <mergeCell ref="C282:C283"/>
    <mergeCell ref="D282:D283"/>
    <mergeCell ref="A257:D257"/>
    <mergeCell ref="G261:G262"/>
    <mergeCell ref="A265:A266"/>
    <mergeCell ref="B265:B266"/>
    <mergeCell ref="C265:C266"/>
    <mergeCell ref="D265:D266"/>
    <mergeCell ref="A240:D240"/>
    <mergeCell ref="G244:G245"/>
    <mergeCell ref="A248:A249"/>
    <mergeCell ref="B248:B249"/>
    <mergeCell ref="C248:C249"/>
    <mergeCell ref="D248:D249"/>
    <mergeCell ref="A223:D223"/>
    <mergeCell ref="G227:G228"/>
    <mergeCell ref="A231:A232"/>
    <mergeCell ref="B231:B232"/>
    <mergeCell ref="C231:C232"/>
    <mergeCell ref="D231:D232"/>
    <mergeCell ref="A206:D206"/>
    <mergeCell ref="G210:G211"/>
    <mergeCell ref="A214:A215"/>
    <mergeCell ref="B214:B215"/>
    <mergeCell ref="C214:C215"/>
    <mergeCell ref="D214:D215"/>
    <mergeCell ref="A189:D189"/>
    <mergeCell ref="G193:G194"/>
    <mergeCell ref="A197:A198"/>
    <mergeCell ref="B197:B198"/>
    <mergeCell ref="C197:C198"/>
    <mergeCell ref="D197:D198"/>
    <mergeCell ref="A172:D172"/>
    <mergeCell ref="G176:G177"/>
    <mergeCell ref="A180:A181"/>
    <mergeCell ref="B180:B181"/>
    <mergeCell ref="C180:C181"/>
    <mergeCell ref="D180:D181"/>
    <mergeCell ref="A154:D154"/>
    <mergeCell ref="G158:G159"/>
    <mergeCell ref="A162:A163"/>
    <mergeCell ref="B162:B163"/>
    <mergeCell ref="C162:C163"/>
    <mergeCell ref="D162:D163"/>
    <mergeCell ref="A137:D137"/>
    <mergeCell ref="G141:G142"/>
    <mergeCell ref="A145:A146"/>
    <mergeCell ref="B145:B146"/>
    <mergeCell ref="C145:C146"/>
    <mergeCell ref="D145:D146"/>
    <mergeCell ref="A120:D120"/>
    <mergeCell ref="G124:G125"/>
    <mergeCell ref="A128:A129"/>
    <mergeCell ref="B128:B129"/>
    <mergeCell ref="C128:C129"/>
    <mergeCell ref="D128:D129"/>
    <mergeCell ref="A103:D103"/>
    <mergeCell ref="G107:G108"/>
    <mergeCell ref="A111:A112"/>
    <mergeCell ref="B111:B112"/>
    <mergeCell ref="C111:C112"/>
    <mergeCell ref="D111:D112"/>
    <mergeCell ref="A86:D86"/>
    <mergeCell ref="G90:G91"/>
    <mergeCell ref="A94:A95"/>
    <mergeCell ref="B94:B95"/>
    <mergeCell ref="C94:C95"/>
    <mergeCell ref="D94:D95"/>
    <mergeCell ref="A69:D69"/>
    <mergeCell ref="G73:G74"/>
    <mergeCell ref="A77:A78"/>
    <mergeCell ref="B77:B78"/>
    <mergeCell ref="C77:C78"/>
    <mergeCell ref="D77:D78"/>
    <mergeCell ref="A52:D52"/>
    <mergeCell ref="G56:G57"/>
    <mergeCell ref="A60:A61"/>
    <mergeCell ref="B60:B61"/>
    <mergeCell ref="C60:C61"/>
    <mergeCell ref="D60:D61"/>
    <mergeCell ref="A35:D35"/>
    <mergeCell ref="G39:G40"/>
    <mergeCell ref="A43:A44"/>
    <mergeCell ref="B43:B44"/>
    <mergeCell ref="C43:C44"/>
    <mergeCell ref="D43:D44"/>
    <mergeCell ref="A18:D18"/>
    <mergeCell ref="G21:G22"/>
    <mergeCell ref="A25:A26"/>
    <mergeCell ref="B25:B26"/>
    <mergeCell ref="C25:C26"/>
    <mergeCell ref="D25:D26"/>
    <mergeCell ref="A5:G5"/>
    <mergeCell ref="A6:G6"/>
    <mergeCell ref="G7:G8"/>
    <mergeCell ref="A11:A12"/>
    <mergeCell ref="B11:B12"/>
    <mergeCell ref="C11:C12"/>
    <mergeCell ref="D11:D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B1:G28"/>
  <sheetViews>
    <sheetView workbookViewId="0">
      <selection activeCell="H18" sqref="H18"/>
    </sheetView>
  </sheetViews>
  <sheetFormatPr defaultRowHeight="12.75" x14ac:dyDescent="0.2"/>
  <cols>
    <col min="2" max="2" width="4.28515625" customWidth="1"/>
    <col min="3" max="3" width="11.85546875" customWidth="1"/>
    <col min="4" max="4" width="29.5703125" customWidth="1"/>
    <col min="5" max="5" width="23.42578125" customWidth="1"/>
    <col min="6" max="6" width="18" customWidth="1"/>
    <col min="7" max="7" width="18.85546875" customWidth="1"/>
  </cols>
  <sheetData>
    <row r="1" spans="2:7" x14ac:dyDescent="0.2">
      <c r="B1" s="206" t="s">
        <v>46</v>
      </c>
      <c r="C1" s="206"/>
      <c r="D1" s="206"/>
      <c r="E1" s="206"/>
      <c r="F1" s="206"/>
      <c r="G1" s="206"/>
    </row>
    <row r="2" spans="2:7" x14ac:dyDescent="0.2">
      <c r="B2" s="206" t="s">
        <v>59</v>
      </c>
      <c r="C2" s="206"/>
      <c r="D2" s="206"/>
      <c r="E2" s="206"/>
      <c r="F2" s="206"/>
      <c r="G2" s="206"/>
    </row>
    <row r="3" spans="2:7" x14ac:dyDescent="0.2">
      <c r="B3" s="206" t="s">
        <v>47</v>
      </c>
      <c r="C3" s="206"/>
      <c r="D3" s="206"/>
      <c r="E3" s="206"/>
      <c r="F3" s="206"/>
      <c r="G3" s="206"/>
    </row>
    <row r="5" spans="2:7" x14ac:dyDescent="0.2">
      <c r="B5" s="207" t="s">
        <v>48</v>
      </c>
      <c r="C5" s="207" t="s">
        <v>49</v>
      </c>
      <c r="D5" s="207" t="s">
        <v>4</v>
      </c>
      <c r="E5" s="57" t="s">
        <v>50</v>
      </c>
      <c r="F5" s="57" t="s">
        <v>51</v>
      </c>
      <c r="G5" s="57" t="s">
        <v>52</v>
      </c>
    </row>
    <row r="6" spans="2:7" x14ac:dyDescent="0.2">
      <c r="B6" s="208"/>
      <c r="C6" s="208"/>
      <c r="D6" s="208"/>
      <c r="E6" s="57" t="s">
        <v>53</v>
      </c>
      <c r="F6" s="57" t="s">
        <v>53</v>
      </c>
      <c r="G6" s="57" t="s">
        <v>53</v>
      </c>
    </row>
    <row r="7" spans="2:7" x14ac:dyDescent="0.2">
      <c r="B7" s="57">
        <v>1</v>
      </c>
      <c r="C7" s="57">
        <v>2</v>
      </c>
      <c r="D7" s="57">
        <v>3</v>
      </c>
      <c r="E7" s="57">
        <v>4</v>
      </c>
      <c r="F7" s="57"/>
      <c r="G7" s="57">
        <v>5</v>
      </c>
    </row>
    <row r="8" spans="2:7" x14ac:dyDescent="0.2">
      <c r="B8" s="54"/>
      <c r="C8" s="54"/>
      <c r="D8" s="54"/>
      <c r="E8" s="54"/>
      <c r="F8" s="54"/>
      <c r="G8" s="54"/>
    </row>
    <row r="9" spans="2:7" x14ac:dyDescent="0.2">
      <c r="B9" s="54"/>
      <c r="C9" s="54"/>
      <c r="D9" s="54"/>
      <c r="E9" s="54"/>
      <c r="F9" s="54"/>
      <c r="G9" s="54"/>
    </row>
    <row r="10" spans="2:7" x14ac:dyDescent="0.2">
      <c r="B10" s="54"/>
      <c r="C10" s="54"/>
      <c r="D10" s="54"/>
      <c r="E10" s="54"/>
      <c r="F10" s="54"/>
      <c r="G10" s="54"/>
    </row>
    <row r="11" spans="2:7" x14ac:dyDescent="0.2">
      <c r="B11" s="54"/>
      <c r="C11" s="54"/>
      <c r="D11" s="54"/>
      <c r="E11" s="54"/>
      <c r="F11" s="54"/>
      <c r="G11" s="54"/>
    </row>
    <row r="12" spans="2:7" x14ac:dyDescent="0.2">
      <c r="B12" s="54"/>
      <c r="C12" s="54"/>
      <c r="D12" s="54"/>
      <c r="E12" s="54"/>
      <c r="F12" s="54"/>
      <c r="G12" s="54"/>
    </row>
    <row r="13" spans="2:7" x14ac:dyDescent="0.2">
      <c r="B13" s="54"/>
      <c r="C13" s="54"/>
      <c r="D13" s="54"/>
      <c r="E13" s="54"/>
      <c r="F13" s="54"/>
      <c r="G13" s="54"/>
    </row>
    <row r="14" spans="2:7" x14ac:dyDescent="0.2">
      <c r="B14" s="54"/>
      <c r="C14" s="54"/>
      <c r="D14" s="54"/>
      <c r="E14" s="54"/>
      <c r="F14" s="54"/>
      <c r="G14" s="54"/>
    </row>
    <row r="15" spans="2:7" x14ac:dyDescent="0.2">
      <c r="B15" s="54"/>
      <c r="C15" s="54"/>
      <c r="D15" s="54"/>
      <c r="E15" s="54"/>
      <c r="F15" s="54"/>
      <c r="G15" s="54"/>
    </row>
    <row r="16" spans="2:7" x14ac:dyDescent="0.2">
      <c r="B16" s="54"/>
      <c r="C16" s="54"/>
      <c r="D16" s="54"/>
      <c r="E16" s="54"/>
      <c r="F16" s="54"/>
      <c r="G16" s="54"/>
    </row>
    <row r="17" spans="2:7" x14ac:dyDescent="0.2">
      <c r="B17" s="54"/>
      <c r="C17" s="54"/>
      <c r="D17" s="54"/>
      <c r="E17" s="54"/>
      <c r="F17" s="54"/>
      <c r="G17" s="54"/>
    </row>
    <row r="18" spans="2:7" x14ac:dyDescent="0.2">
      <c r="B18" s="54"/>
      <c r="C18" s="54"/>
      <c r="D18" s="54"/>
      <c r="E18" s="54"/>
      <c r="F18" s="54"/>
      <c r="G18" s="54"/>
    </row>
    <row r="19" spans="2:7" x14ac:dyDescent="0.2">
      <c r="B19" s="203" t="s">
        <v>54</v>
      </c>
      <c r="C19" s="204"/>
      <c r="D19" s="205"/>
      <c r="E19" s="56"/>
      <c r="F19" s="56"/>
      <c r="G19" s="56"/>
    </row>
    <row r="22" spans="2:7" x14ac:dyDescent="0.2">
      <c r="B22" t="s">
        <v>55</v>
      </c>
      <c r="F22" t="s">
        <v>56</v>
      </c>
    </row>
    <row r="23" spans="2:7" x14ac:dyDescent="0.2">
      <c r="B23" t="s">
        <v>60</v>
      </c>
      <c r="C23" s="55"/>
      <c r="D23" s="55"/>
      <c r="F23" t="s">
        <v>61</v>
      </c>
    </row>
    <row r="27" spans="2:7" x14ac:dyDescent="0.2">
      <c r="B27" t="s">
        <v>57</v>
      </c>
    </row>
    <row r="28" spans="2:7" x14ac:dyDescent="0.2">
      <c r="F28" t="s">
        <v>58</v>
      </c>
    </row>
  </sheetData>
  <mergeCells count="7">
    <mergeCell ref="B19:D19"/>
    <mergeCell ref="B1:G1"/>
    <mergeCell ref="B2:G2"/>
    <mergeCell ref="B3:G3"/>
    <mergeCell ref="B5:B6"/>
    <mergeCell ref="C5:C6"/>
    <mergeCell ref="D5:D6"/>
  </mergeCells>
  <pageMargins left="0.7" right="0.7" top="0.75" bottom="0.75" header="0.3" footer="0.3"/>
  <pageSetup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-0.249977111117893"/>
  </sheetPr>
  <dimension ref="A1:J26"/>
  <sheetViews>
    <sheetView workbookViewId="0">
      <selection activeCell="F41" sqref="F41"/>
    </sheetView>
  </sheetViews>
  <sheetFormatPr defaultRowHeight="12.75" x14ac:dyDescent="0.2"/>
  <cols>
    <col min="1" max="1" width="2.5703125" customWidth="1"/>
    <col min="3" max="3" width="15.140625" customWidth="1"/>
    <col min="4" max="4" width="13.7109375" customWidth="1"/>
    <col min="5" max="5" width="18" customWidth="1"/>
    <col min="6" max="6" width="14.28515625" customWidth="1"/>
    <col min="7" max="7" width="12.85546875" customWidth="1"/>
    <col min="8" max="8" width="13.5703125" customWidth="1"/>
    <col min="9" max="9" width="14.42578125" customWidth="1"/>
    <col min="10" max="10" width="11.28515625" customWidth="1"/>
  </cols>
  <sheetData>
    <row r="1" spans="1:10" x14ac:dyDescent="0.2">
      <c r="A1" s="206" t="s">
        <v>62</v>
      </c>
      <c r="B1" s="206"/>
      <c r="C1" s="206"/>
      <c r="D1" s="206"/>
      <c r="E1" s="206"/>
      <c r="F1" s="206"/>
      <c r="G1" s="206"/>
      <c r="H1" s="206"/>
      <c r="I1" s="206"/>
      <c r="J1" s="206"/>
    </row>
    <row r="2" spans="1:10" x14ac:dyDescent="0.2">
      <c r="A2" s="206" t="s">
        <v>78</v>
      </c>
      <c r="B2" s="206"/>
      <c r="C2" s="206"/>
      <c r="D2" s="206"/>
      <c r="E2" s="206"/>
      <c r="F2" s="206"/>
      <c r="G2" s="206"/>
      <c r="H2" s="206"/>
      <c r="I2" s="206"/>
      <c r="J2" s="206"/>
    </row>
    <row r="3" spans="1:10" x14ac:dyDescent="0.2">
      <c r="A3" s="206" t="s">
        <v>63</v>
      </c>
      <c r="B3" s="206"/>
      <c r="C3" s="206"/>
      <c r="D3" s="206"/>
      <c r="E3" s="206"/>
      <c r="F3" s="206"/>
      <c r="G3" s="206"/>
      <c r="H3" s="206"/>
      <c r="I3" s="206"/>
      <c r="J3" s="206"/>
    </row>
    <row r="4" spans="1:10" x14ac:dyDescent="0.2">
      <c r="H4" t="s">
        <v>64</v>
      </c>
      <c r="I4" t="s">
        <v>65</v>
      </c>
    </row>
    <row r="6" spans="1:10" x14ac:dyDescent="0.2">
      <c r="A6" s="207" t="s">
        <v>48</v>
      </c>
      <c r="B6" s="207" t="s">
        <v>66</v>
      </c>
      <c r="C6" s="207" t="s">
        <v>67</v>
      </c>
      <c r="D6" s="207" t="s">
        <v>68</v>
      </c>
      <c r="E6" s="203" t="s">
        <v>69</v>
      </c>
      <c r="F6" s="205"/>
      <c r="G6" s="203" t="s">
        <v>70</v>
      </c>
      <c r="H6" s="205"/>
      <c r="I6" s="56"/>
      <c r="J6" s="56" t="s">
        <v>71</v>
      </c>
    </row>
    <row r="7" spans="1:10" x14ac:dyDescent="0.2">
      <c r="A7" s="208"/>
      <c r="B7" s="208"/>
      <c r="C7" s="208"/>
      <c r="D7" s="208"/>
      <c r="E7" s="56" t="s">
        <v>72</v>
      </c>
      <c r="F7" s="56" t="s">
        <v>73</v>
      </c>
      <c r="G7" s="56" t="s">
        <v>74</v>
      </c>
      <c r="H7" s="56" t="s">
        <v>75</v>
      </c>
      <c r="I7" s="56" t="s">
        <v>76</v>
      </c>
      <c r="J7" s="56"/>
    </row>
    <row r="8" spans="1:10" x14ac:dyDescent="0.2">
      <c r="A8" s="54">
        <v>1</v>
      </c>
      <c r="B8" s="54">
        <v>2</v>
      </c>
      <c r="C8" s="54">
        <v>3</v>
      </c>
      <c r="D8" s="54">
        <v>4</v>
      </c>
      <c r="E8" s="54">
        <v>5</v>
      </c>
      <c r="F8" s="54">
        <v>6</v>
      </c>
      <c r="G8" s="54">
        <v>7</v>
      </c>
      <c r="H8" s="54">
        <v>8</v>
      </c>
      <c r="I8" s="54">
        <v>9</v>
      </c>
      <c r="J8" s="54">
        <v>10</v>
      </c>
    </row>
    <row r="9" spans="1:10" x14ac:dyDescent="0.2">
      <c r="A9" s="54"/>
      <c r="B9" s="54"/>
      <c r="C9" s="54"/>
      <c r="D9" s="54"/>
      <c r="E9" s="54"/>
      <c r="F9" s="54"/>
      <c r="G9" s="54"/>
      <c r="H9" s="54"/>
      <c r="I9" s="54"/>
      <c r="J9" s="54"/>
    </row>
    <row r="10" spans="1:10" x14ac:dyDescent="0.2">
      <c r="A10" s="54"/>
      <c r="B10" s="54"/>
      <c r="C10" s="54"/>
      <c r="D10" s="54"/>
      <c r="E10" s="54"/>
      <c r="F10" s="54"/>
      <c r="G10" s="54"/>
      <c r="H10" s="54"/>
      <c r="I10" s="54"/>
      <c r="J10" s="54"/>
    </row>
    <row r="11" spans="1:10" x14ac:dyDescent="0.2">
      <c r="A11" s="54"/>
      <c r="B11" s="54"/>
      <c r="C11" s="54"/>
      <c r="D11" s="54"/>
      <c r="E11" s="54"/>
      <c r="F11" s="54"/>
      <c r="G11" s="54"/>
      <c r="H11" s="54"/>
      <c r="I11" s="54"/>
      <c r="J11" s="54"/>
    </row>
    <row r="12" spans="1:10" x14ac:dyDescent="0.2">
      <c r="A12" s="54"/>
      <c r="B12" s="54"/>
      <c r="C12" s="54"/>
      <c r="D12" s="54"/>
      <c r="E12" s="54"/>
      <c r="F12" s="54"/>
      <c r="G12" s="54"/>
      <c r="H12" s="54"/>
      <c r="I12" s="54"/>
      <c r="J12" s="54"/>
    </row>
    <row r="13" spans="1:10" x14ac:dyDescent="0.2">
      <c r="A13" s="54"/>
      <c r="B13" s="54"/>
      <c r="C13" s="54"/>
      <c r="D13" s="54"/>
      <c r="E13" s="54"/>
      <c r="F13" s="54"/>
      <c r="G13" s="54"/>
      <c r="H13" s="54"/>
      <c r="I13" s="54"/>
      <c r="J13" s="54"/>
    </row>
    <row r="14" spans="1:10" x14ac:dyDescent="0.2">
      <c r="A14" s="54"/>
      <c r="B14" s="54"/>
      <c r="C14" s="54"/>
      <c r="D14" s="54"/>
      <c r="E14" s="54"/>
      <c r="F14" s="54"/>
      <c r="G14" s="54"/>
      <c r="H14" s="54"/>
      <c r="I14" s="54"/>
      <c r="J14" s="54"/>
    </row>
    <row r="15" spans="1:10" x14ac:dyDescent="0.2">
      <c r="A15" s="203" t="s">
        <v>77</v>
      </c>
      <c r="B15" s="204"/>
      <c r="C15" s="204"/>
      <c r="D15" s="205"/>
      <c r="E15" s="56"/>
      <c r="F15" s="56"/>
      <c r="G15" s="56"/>
      <c r="H15" s="56"/>
      <c r="I15" s="56"/>
      <c r="J15" s="56"/>
    </row>
    <row r="20" spans="2:6" x14ac:dyDescent="0.2">
      <c r="B20" t="s">
        <v>55</v>
      </c>
      <c r="F20" t="s">
        <v>56</v>
      </c>
    </row>
    <row r="21" spans="2:6" x14ac:dyDescent="0.2">
      <c r="B21" t="s">
        <v>60</v>
      </c>
      <c r="C21" s="55"/>
      <c r="D21" s="55"/>
      <c r="F21" t="s">
        <v>61</v>
      </c>
    </row>
    <row r="25" spans="2:6" x14ac:dyDescent="0.2">
      <c r="B25" t="s">
        <v>57</v>
      </c>
    </row>
    <row r="26" spans="2:6" x14ac:dyDescent="0.2">
      <c r="F26" t="s">
        <v>58</v>
      </c>
    </row>
  </sheetData>
  <mergeCells count="10">
    <mergeCell ref="G6:H6"/>
    <mergeCell ref="A15:D15"/>
    <mergeCell ref="A1:J1"/>
    <mergeCell ref="A2:J2"/>
    <mergeCell ref="A3:J3"/>
    <mergeCell ref="A6:A7"/>
    <mergeCell ref="B6:B7"/>
    <mergeCell ref="C6:C7"/>
    <mergeCell ref="D6:D7"/>
    <mergeCell ref="E6:F6"/>
  </mergeCells>
  <pageMargins left="0.7" right="0.7" top="0.75" bottom="0.75" header="0.3" footer="0.3"/>
  <pageSetup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7030A0"/>
  </sheetPr>
  <dimension ref="A1:K24"/>
  <sheetViews>
    <sheetView tabSelected="1" workbookViewId="0">
      <selection activeCell="E24" sqref="E24"/>
    </sheetView>
  </sheetViews>
  <sheetFormatPr defaultRowHeight="12.75" x14ac:dyDescent="0.2"/>
  <cols>
    <col min="2" max="2" width="7.7109375" customWidth="1"/>
    <col min="3" max="3" width="18.7109375" customWidth="1"/>
    <col min="4" max="4" width="2.5703125" hidden="1" customWidth="1"/>
    <col min="5" max="5" width="14.42578125" customWidth="1"/>
    <col min="6" max="6" width="18.85546875" customWidth="1"/>
    <col min="7" max="7" width="10.7109375" customWidth="1"/>
    <col min="8" max="8" width="20.140625" customWidth="1"/>
    <col min="9" max="9" width="14.5703125" customWidth="1"/>
    <col min="10" max="10" width="13.85546875" customWidth="1"/>
    <col min="11" max="11" width="8" customWidth="1"/>
  </cols>
  <sheetData>
    <row r="1" spans="1:11" x14ac:dyDescent="0.2">
      <c r="A1" s="206" t="s">
        <v>80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11" x14ac:dyDescent="0.2">
      <c r="A2" s="206" t="s">
        <v>81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1" x14ac:dyDescent="0.2">
      <c r="A3" s="206" t="s">
        <v>82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</row>
    <row r="5" spans="1:11" ht="14.25" customHeight="1" x14ac:dyDescent="0.2">
      <c r="A5">
        <v>1</v>
      </c>
      <c r="B5" t="s">
        <v>83</v>
      </c>
      <c r="C5" t="s">
        <v>5</v>
      </c>
      <c r="D5" t="s">
        <v>84</v>
      </c>
    </row>
    <row r="6" spans="1:11" x14ac:dyDescent="0.2">
      <c r="A6">
        <v>2</v>
      </c>
      <c r="B6" t="s">
        <v>85</v>
      </c>
      <c r="C6" t="s">
        <v>5</v>
      </c>
      <c r="D6" t="s">
        <v>84</v>
      </c>
    </row>
    <row r="8" spans="1:11" x14ac:dyDescent="0.2">
      <c r="A8" s="207" t="s">
        <v>48</v>
      </c>
      <c r="B8" s="207" t="s">
        <v>0</v>
      </c>
      <c r="C8" s="209" t="s">
        <v>86</v>
      </c>
      <c r="D8" s="210"/>
      <c r="E8" s="203" t="s">
        <v>87</v>
      </c>
      <c r="F8" s="205"/>
      <c r="G8" s="56" t="s">
        <v>88</v>
      </c>
      <c r="H8" s="203" t="s">
        <v>89</v>
      </c>
      <c r="I8" s="205"/>
      <c r="J8" s="213" t="s">
        <v>90</v>
      </c>
      <c r="K8" s="213" t="s">
        <v>91</v>
      </c>
    </row>
    <row r="9" spans="1:11" x14ac:dyDescent="0.2">
      <c r="A9" s="208"/>
      <c r="B9" s="208"/>
      <c r="C9" s="211"/>
      <c r="D9" s="212"/>
      <c r="E9" s="56" t="s">
        <v>92</v>
      </c>
      <c r="F9" s="56" t="s">
        <v>93</v>
      </c>
      <c r="G9" s="56"/>
      <c r="H9" s="56" t="s">
        <v>94</v>
      </c>
      <c r="I9" s="56" t="s">
        <v>95</v>
      </c>
      <c r="J9" s="214"/>
      <c r="K9" s="214"/>
    </row>
    <row r="10" spans="1:11" x14ac:dyDescent="0.2">
      <c r="A10" s="57">
        <v>1</v>
      </c>
      <c r="B10" s="57">
        <v>2</v>
      </c>
      <c r="C10" s="203">
        <v>3</v>
      </c>
      <c r="D10" s="205"/>
      <c r="E10" s="57">
        <v>4</v>
      </c>
      <c r="F10" s="57">
        <v>5</v>
      </c>
      <c r="G10" s="57">
        <v>6</v>
      </c>
      <c r="H10" s="57">
        <v>7</v>
      </c>
      <c r="I10" s="57">
        <v>8</v>
      </c>
      <c r="J10" s="58">
        <v>9</v>
      </c>
      <c r="K10" s="58">
        <v>10</v>
      </c>
    </row>
    <row r="11" spans="1:11" x14ac:dyDescent="0.2">
      <c r="A11" s="54">
        <v>1</v>
      </c>
      <c r="B11" s="54"/>
      <c r="C11" s="215"/>
      <c r="D11" s="216"/>
      <c r="E11" s="54"/>
      <c r="F11" s="54"/>
      <c r="G11" s="54"/>
      <c r="H11" s="54"/>
      <c r="I11" s="54"/>
      <c r="J11" s="54"/>
      <c r="K11" s="54"/>
    </row>
    <row r="12" spans="1:11" x14ac:dyDescent="0.2">
      <c r="A12" s="54"/>
      <c r="B12" s="54"/>
      <c r="C12" s="215"/>
      <c r="D12" s="216"/>
      <c r="E12" s="54"/>
      <c r="F12" s="54"/>
      <c r="G12" s="54"/>
      <c r="H12" s="54"/>
      <c r="I12" s="54"/>
      <c r="J12" s="54"/>
      <c r="K12" s="54"/>
    </row>
    <row r="13" spans="1:11" x14ac:dyDescent="0.2">
      <c r="A13" s="54">
        <v>2</v>
      </c>
      <c r="B13" s="54"/>
      <c r="C13" s="215"/>
      <c r="D13" s="216"/>
      <c r="E13" s="54"/>
      <c r="F13" s="54"/>
      <c r="G13" s="54"/>
      <c r="H13" s="54"/>
      <c r="I13" s="54"/>
      <c r="J13" s="54"/>
      <c r="K13" s="54"/>
    </row>
    <row r="14" spans="1:11" x14ac:dyDescent="0.2">
      <c r="A14" s="54"/>
      <c r="B14" s="54"/>
      <c r="C14" s="215"/>
      <c r="D14" s="216"/>
      <c r="E14" s="54"/>
      <c r="F14" s="54"/>
      <c r="G14" s="54"/>
      <c r="H14" s="54"/>
      <c r="I14" s="54"/>
      <c r="J14" s="54"/>
      <c r="K14" s="54"/>
    </row>
    <row r="15" spans="1:11" x14ac:dyDescent="0.2">
      <c r="A15" s="54"/>
      <c r="B15" s="54"/>
      <c r="E15" s="54" t="s">
        <v>96</v>
      </c>
      <c r="F15" s="54"/>
      <c r="G15" s="54"/>
      <c r="H15" s="54"/>
      <c r="I15" s="54"/>
      <c r="J15" s="54"/>
      <c r="K15" s="54" t="s">
        <v>97</v>
      </c>
    </row>
    <row r="16" spans="1:11" x14ac:dyDescent="0.2">
      <c r="A16" s="203" t="s">
        <v>101</v>
      </c>
      <c r="B16" s="204"/>
      <c r="C16" s="204"/>
      <c r="D16" s="205"/>
      <c r="E16" s="56"/>
      <c r="F16" s="56"/>
      <c r="G16" s="56"/>
      <c r="H16" s="56"/>
      <c r="I16" s="56"/>
      <c r="J16" s="56"/>
      <c r="K16" s="56" t="s">
        <v>97</v>
      </c>
    </row>
    <row r="19" spans="9:9" x14ac:dyDescent="0.2">
      <c r="I19" t="s">
        <v>98</v>
      </c>
    </row>
    <row r="20" spans="9:9" x14ac:dyDescent="0.2">
      <c r="I20" t="s">
        <v>99</v>
      </c>
    </row>
    <row r="24" spans="9:9" x14ac:dyDescent="0.2">
      <c r="I24" t="s">
        <v>100</v>
      </c>
    </row>
  </sheetData>
  <mergeCells count="16">
    <mergeCell ref="A16:D16"/>
    <mergeCell ref="E8:F8"/>
    <mergeCell ref="H8:I8"/>
    <mergeCell ref="J8:J9"/>
    <mergeCell ref="C10:D10"/>
    <mergeCell ref="C11:D11"/>
    <mergeCell ref="C12:D12"/>
    <mergeCell ref="C13:D13"/>
    <mergeCell ref="C14:D14"/>
    <mergeCell ref="A1:K1"/>
    <mergeCell ref="A2:K2"/>
    <mergeCell ref="A3:K3"/>
    <mergeCell ref="A8:A9"/>
    <mergeCell ref="B8:B9"/>
    <mergeCell ref="C8:D9"/>
    <mergeCell ref="K8:K9"/>
  </mergeCells>
  <pageMargins left="0.25" right="0.25" top="0.75" bottom="0.75" header="0.3" footer="0.3"/>
  <pageSetup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BKU </vt:lpstr>
      <vt:lpstr>BKU JAYA MAKMUR</vt:lpstr>
      <vt:lpstr>Sheet2</vt:lpstr>
      <vt:lpstr>BUKU PAJAK </vt:lpstr>
      <vt:lpstr>BUKU BANK </vt:lpstr>
      <vt:lpstr> UNIT USAHA </vt:lpstr>
      <vt:lpstr>'BKU JAYA MAKMUR'!Print_Area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dwi navila</cp:lastModifiedBy>
  <cp:lastPrinted>2022-01-19T06:24:26Z</cp:lastPrinted>
  <dcterms:created xsi:type="dcterms:W3CDTF">2010-02-08T03:13:14Z</dcterms:created>
  <dcterms:modified xsi:type="dcterms:W3CDTF">2024-09-19T14:32:22Z</dcterms:modified>
</cp:coreProperties>
</file>